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P\Desktop\Work\Programme Environnement DUE\700. Composantes\C2\LDs\version finale\250924\VF\"/>
    </mc:Choice>
  </mc:AlternateContent>
  <xr:revisionPtr revIDLastSave="0" documentId="13_ncr:1_{98CC28A3-1E49-491F-B006-8A7CA2FFC84C}" xr6:coauthVersionLast="47" xr6:coauthVersionMax="47" xr10:uidLastSave="{00000000-0000-0000-0000-000000000000}"/>
  <bookViews>
    <workbookView xWindow="0" yWindow="0" windowWidth="23040" windowHeight="12240" tabRatio="677" xr2:uid="{B14DB58D-C25D-4D4C-BA7D-BDD625617A95}"/>
  </bookViews>
  <sheets>
    <sheet name="Informations Générales" sheetId="5" r:id="rId1"/>
    <sheet name="LR coordinateur" sheetId="4" r:id="rId2"/>
    <sheet name="LR 2" sheetId="38" r:id="rId3"/>
    <sheet name="LR 3" sheetId="40" r:id="rId4"/>
    <sheet name="Partenaire socio-éco 1" sheetId="21" r:id="rId5"/>
    <sheet name="Partenaire socio-éco 2" sheetId="39" r:id="rId6"/>
    <sheet name="Annexe TRL" sheetId="20" r:id="rId7"/>
    <sheet name="lists" sheetId="37" state="hidden" r:id="rId8"/>
  </sheets>
  <definedNames>
    <definedName name="_Hlk173307912" localSheetId="6">'Annexe TRL'!#REF!</definedName>
    <definedName name="_Hlk173320942" localSheetId="0">'Informations Générales'!#REF!</definedName>
    <definedName name="_Hlk173409806" localSheetId="0">'Informations Générales'!#REF!</definedName>
    <definedName name="_Toc175828701" localSheetId="0">'Informations Générales'!#REF!</definedName>
    <definedName name="_Toc175828702" localSheetId="2">'LR 2'!$J$5</definedName>
    <definedName name="_Toc175828702" localSheetId="3">'LR 3'!$J$5</definedName>
    <definedName name="_Toc175828702" localSheetId="1">'LR coordinateur'!$J$7</definedName>
    <definedName name="_Toc175828702" localSheetId="4">'Partenaire socio-éco 1'!#REF!</definedName>
    <definedName name="_Toc175828702" localSheetId="5">'Partenaire socio-éco 2'!#REF!</definedName>
    <definedName name="_Toc176258211" localSheetId="0">'Informations Générales'!$A$5</definedName>
    <definedName name="_Toc176258215" localSheetId="0">'Informations Générales'!$A$12</definedName>
    <definedName name="_Toc176258245" localSheetId="2">'LR 2'!$A$3</definedName>
    <definedName name="_Toc176258245" localSheetId="3">'LR 3'!$A$3</definedName>
    <definedName name="_Toc176258245" localSheetId="1">'LR coordinateur'!$A$5</definedName>
    <definedName name="_Toc176258245" localSheetId="4">'Partenaire socio-éco 1'!$A$3</definedName>
    <definedName name="_Toc176258245" localSheetId="5">'Partenaire socio-éco 2'!$A$3</definedName>
    <definedName name="_Toc176258251" localSheetId="0">'Informations Générales'!#REF!</definedName>
    <definedName name="_Toc176258252" localSheetId="0">'Informations Générales'!#REF!</definedName>
    <definedName name="_Toc176258253" localSheetId="0">'Informations Générales'!#REF!</definedName>
    <definedName name="appui" localSheetId="2">Tableau631[#All]</definedName>
    <definedName name="appui" localSheetId="3">Tableau631[#All]</definedName>
    <definedName name="appui" localSheetId="4">#REF!</definedName>
    <definedName name="appui" localSheetId="5">#REF!</definedName>
    <definedName name="appui">Tableau6[#All]</definedName>
    <definedName name="chercheurs" localSheetId="2">Tableau429[#All]</definedName>
    <definedName name="chercheurs" localSheetId="3">Tableau429[#All]</definedName>
    <definedName name="chercheurs" localSheetId="4">#REF!</definedName>
    <definedName name="chercheurs" localSheetId="5">#REF!</definedName>
    <definedName name="chercheurs">Tableau4[#All]</definedName>
    <definedName name="doc">#REF!</definedName>
    <definedName name="master" localSheetId="2">Tableau530[#All]</definedName>
    <definedName name="master" localSheetId="3">Tableau530[#All]</definedName>
    <definedName name="master" localSheetId="4">#REF!</definedName>
    <definedName name="master" localSheetId="5">#REF!</definedName>
    <definedName name="master">Tableau5[#All]</definedName>
    <definedName name="postdoc" localSheetId="2">Tableau328[#All]</definedName>
    <definedName name="postdoc" localSheetId="3">Tableau328[#All]</definedName>
    <definedName name="postdoc" localSheetId="4">#REF!</definedName>
    <definedName name="postdoc" localSheetId="5">#REF!</definedName>
    <definedName name="postdoc">Tableau3[#All]</definedName>
  </definedNames>
  <calcPr calcId="191029" iterate="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40" l="1"/>
  <c r="C55" i="40"/>
  <c r="B55" i="40"/>
  <c r="D54" i="40"/>
  <c r="C54" i="40"/>
  <c r="B54" i="40"/>
  <c r="D53" i="40"/>
  <c r="C53" i="40"/>
  <c r="B53" i="40"/>
  <c r="D52" i="40"/>
  <c r="C52" i="40"/>
  <c r="B52" i="40"/>
  <c r="D51" i="40"/>
  <c r="C51" i="40"/>
  <c r="B51" i="40"/>
  <c r="D50" i="40"/>
  <c r="C50" i="40"/>
  <c r="B50" i="40"/>
  <c r="D49" i="40"/>
  <c r="D47" i="40"/>
  <c r="C47" i="40"/>
  <c r="C49" i="40" s="1"/>
  <c r="B47" i="40"/>
  <c r="B49" i="40" s="1"/>
  <c r="D46" i="40"/>
  <c r="C46" i="40"/>
  <c r="C48" i="40" s="1"/>
  <c r="B46" i="40"/>
  <c r="D45" i="40"/>
  <c r="D48" i="40" s="1"/>
  <c r="C45" i="40"/>
  <c r="B45" i="40"/>
  <c r="B48" i="40" s="1"/>
  <c r="D18" i="39"/>
  <c r="C18" i="39"/>
  <c r="B18" i="39"/>
  <c r="D17" i="39"/>
  <c r="C17" i="39"/>
  <c r="B17" i="39"/>
  <c r="D16" i="39"/>
  <c r="C16" i="39"/>
  <c r="B16" i="39"/>
  <c r="D55" i="38"/>
  <c r="C55" i="38"/>
  <c r="B55" i="38"/>
  <c r="D54" i="38"/>
  <c r="C54" i="38"/>
  <c r="B54" i="38"/>
  <c r="D53" i="38"/>
  <c r="C53" i="38"/>
  <c r="B53" i="38"/>
  <c r="D52" i="38"/>
  <c r="C52" i="38"/>
  <c r="B52" i="38"/>
  <c r="D51" i="38"/>
  <c r="C51" i="38"/>
  <c r="B51" i="38"/>
  <c r="D50" i="38"/>
  <c r="C50" i="38"/>
  <c r="B50" i="38"/>
  <c r="B49" i="38"/>
  <c r="D48" i="38"/>
  <c r="D47" i="38"/>
  <c r="D49" i="38" s="1"/>
  <c r="C47" i="38"/>
  <c r="C49" i="38" s="1"/>
  <c r="B47" i="38"/>
  <c r="D46" i="38"/>
  <c r="C46" i="38"/>
  <c r="B46" i="38"/>
  <c r="D45" i="38"/>
  <c r="C45" i="38"/>
  <c r="C48" i="38" s="1"/>
  <c r="B45" i="38"/>
  <c r="B48" i="38" s="1"/>
  <c r="D18" i="21" l="1"/>
  <c r="C18" i="21"/>
  <c r="B18" i="21"/>
  <c r="D17" i="21"/>
  <c r="C17" i="21"/>
  <c r="B17" i="21"/>
  <c r="D16" i="21"/>
  <c r="C16" i="21"/>
  <c r="B16" i="21"/>
  <c r="B52" i="4"/>
  <c r="C52" i="4"/>
  <c r="D52" i="4"/>
  <c r="C56" i="4"/>
  <c r="D56" i="4"/>
  <c r="C57" i="4"/>
  <c r="D57" i="4"/>
  <c r="D55" i="4"/>
  <c r="C55" i="4"/>
  <c r="C54" i="4"/>
  <c r="D54" i="4"/>
  <c r="D53" i="4"/>
  <c r="C53" i="4"/>
  <c r="D49" i="4"/>
  <c r="D51" i="4" s="1"/>
  <c r="D48" i="4"/>
  <c r="D47" i="4"/>
  <c r="C48" i="4"/>
  <c r="C49" i="4"/>
  <c r="C51" i="4" s="1"/>
  <c r="C47" i="4"/>
  <c r="B53" i="4"/>
  <c r="B54" i="4"/>
  <c r="B55" i="4"/>
  <c r="B56" i="4"/>
  <c r="B57" i="4"/>
  <c r="B48" i="4"/>
  <c r="B49" i="4"/>
  <c r="B51" i="4" s="1"/>
  <c r="B47" i="4"/>
  <c r="B50" i="4" l="1"/>
  <c r="D50" i="4"/>
  <c r="C50" i="4"/>
</calcChain>
</file>

<file path=xl/sharedStrings.xml><?xml version="1.0" encoding="utf-8"?>
<sst xmlns="http://schemas.openxmlformats.org/spreadsheetml/2006/main" count="264" uniqueCount="138">
  <si>
    <t>Corps A</t>
  </si>
  <si>
    <t>Corps B</t>
  </si>
  <si>
    <t>Post-docs</t>
  </si>
  <si>
    <t>Doctorants</t>
  </si>
  <si>
    <t>Autres</t>
  </si>
  <si>
    <t>Etablissement</t>
  </si>
  <si>
    <t>Professeurs</t>
  </si>
  <si>
    <t>Maîtres de conférences</t>
  </si>
  <si>
    <t>LR n°2</t>
  </si>
  <si>
    <t>LR n°3</t>
  </si>
  <si>
    <t>Domaine d’activité</t>
  </si>
  <si>
    <t>Partenaire socio-économique n°1</t>
  </si>
  <si>
    <t>Partenaire socio-économique n°2</t>
  </si>
  <si>
    <t>Grade</t>
  </si>
  <si>
    <t>Energies renouvelables et efficacité énergétique</t>
  </si>
  <si>
    <t>Préservation de la biodiversité</t>
  </si>
  <si>
    <t xml:space="preserve">Acronyme du projet </t>
  </si>
  <si>
    <t>Budget total demandé (en DT)</t>
  </si>
  <si>
    <t>Nom et prénom</t>
  </si>
  <si>
    <t>Genre (H/F)</t>
  </si>
  <si>
    <t>Spécialité</t>
  </si>
  <si>
    <t xml:space="preserve">Etablissement </t>
  </si>
  <si>
    <t>% de temps consacré au projet</t>
  </si>
  <si>
    <t xml:space="preserve">Post-doctorats impliqués dans le projet </t>
  </si>
  <si>
    <t>Année de l’obtention du doctorat</t>
  </si>
  <si>
    <t>Nom et prénom de l’encadrant</t>
  </si>
  <si>
    <t>Personnel d’appui impliqué (ingénieurs, techniciens, autres)</t>
  </si>
  <si>
    <t>Grade ou diplôme</t>
  </si>
  <si>
    <t>Chercheurs permanents (corps A ET B) </t>
  </si>
  <si>
    <t>H</t>
  </si>
  <si>
    <t>F</t>
  </si>
  <si>
    <t>Maîtres - assistants</t>
  </si>
  <si>
    <t>Ingénieurs</t>
  </si>
  <si>
    <t>Techniciens</t>
  </si>
  <si>
    <t xml:space="preserve">Niveau </t>
  </si>
  <si>
    <t xml:space="preserve">Doctorants et étudiants en master impliqués dans le projet </t>
  </si>
  <si>
    <t>Etudiants en Master</t>
  </si>
  <si>
    <r>
      <t>Année de la 1</t>
    </r>
    <r>
      <rPr>
        <vertAlign val="superscript"/>
        <sz val="11"/>
        <color theme="1"/>
        <rFont val="Calibri"/>
        <family val="2"/>
        <scheme val="minor"/>
      </rPr>
      <t>ère</t>
    </r>
    <r>
      <rPr>
        <sz val="11"/>
        <color theme="1"/>
        <rFont val="Calibri"/>
        <family val="2"/>
        <scheme val="minor"/>
      </rPr>
      <t xml:space="preserve"> d’inscription</t>
    </r>
  </si>
  <si>
    <t>Nombre</t>
  </si>
  <si>
    <t>LR n°4</t>
  </si>
  <si>
    <t>Nombre "H"</t>
  </si>
  <si>
    <t>Nombre "F"</t>
  </si>
  <si>
    <t xml:space="preserve">Mots clés </t>
  </si>
  <si>
    <t xml:space="preserve">Code du laboratoire de recherche </t>
  </si>
  <si>
    <t xml:space="preserve">Dénomination du LR </t>
  </si>
  <si>
    <t>Nom &amp; prénom du (de la) responsable du LR</t>
  </si>
  <si>
    <t>Email du (de la) responsable du LR</t>
  </si>
  <si>
    <t xml:space="preserve">Etablissement de rattachement du LR </t>
  </si>
  <si>
    <t>Laboratoire de recherche (LR n°2)</t>
  </si>
  <si>
    <t>Laboratoire de recherche coordinateur du projet (LR n°1)</t>
  </si>
  <si>
    <t>Laboratoire de recherche (LR n°3)</t>
  </si>
  <si>
    <t>Partenaire socio-économique n°3</t>
  </si>
  <si>
    <t>Nom &amp; prénom du (de la) responsable scientifique du projet(**)</t>
  </si>
  <si>
    <t>Université</t>
  </si>
  <si>
    <t>Type</t>
  </si>
  <si>
    <t>Genre  du (de la) responsable scientifique du projet (H/F) (**)</t>
  </si>
  <si>
    <t>Grade  du (de la) responsable scientifique du projet (**)</t>
  </si>
  <si>
    <t>Spécialité  du (de la) responsable scientifique du projet (**)</t>
  </si>
  <si>
    <t>Fonction  du (de la) responsable scientifique du projet (**)</t>
  </si>
  <si>
    <t>N° de téléphone du (de la ) responsable scientifique du projet (**)</t>
  </si>
  <si>
    <t>Email du (de la ) responsable scientifique du projet (**)</t>
  </si>
  <si>
    <t>I/Identification du projet</t>
  </si>
  <si>
    <t>Nombre total</t>
  </si>
  <si>
    <t>Résumé de la problématique à résoudre  (3 lignes au maximum)</t>
  </si>
  <si>
    <t>Objectif général (2 lignes au maximum)</t>
  </si>
  <si>
    <t xml:space="preserve">Résultats attendus  
(3 lignes au maximum)
</t>
  </si>
  <si>
    <t xml:space="preserve">Maturité technologique à la fin du projet (Expliquer votre choix et le passage entre les deux niveaux)
</t>
  </si>
  <si>
    <t xml:space="preserve">Maturité technologique au démarrage du projet* (Expliquer votre choix)
</t>
  </si>
  <si>
    <t>Email du (de la) premier(e) responsable du partenaire socio-économique</t>
  </si>
  <si>
    <t>Raison sociale</t>
  </si>
  <si>
    <t>Statut juridique</t>
  </si>
  <si>
    <t>Date de création </t>
  </si>
  <si>
    <t xml:space="preserve">
Adresse complète </t>
  </si>
  <si>
    <t>Gouvernorat</t>
  </si>
  <si>
    <t>Tél</t>
  </si>
  <si>
    <t>Fax</t>
  </si>
  <si>
    <t>Site web</t>
  </si>
  <si>
    <t>N.B : Le tableau ci-dessous constitue une fiche de présentation de l'équipe mise à la disposition du projet par le partenaire socio-éconmique</t>
  </si>
  <si>
    <t>II/ Composition du consortium du projet</t>
  </si>
  <si>
    <t xml:space="preserve">LR n°5 </t>
  </si>
  <si>
    <t xml:space="preserve">Intitulé du projet </t>
  </si>
  <si>
    <t>Partenaires socio-économiques impliqués dans le projet</t>
  </si>
  <si>
    <t>Laboratoires de recherche impliqués dans le projet</t>
  </si>
  <si>
    <t>Nombre de partenaires socio-éconmiques</t>
  </si>
  <si>
    <t>Nombre de laboratoires de recherche</t>
  </si>
  <si>
    <t>N.B : Les tableaux ci-dessous constituent ensemble une fiche de présentation d’une seule équipe de recherche. Ils doivent être remplis par chaque laboratoire de recherche. Insérer autant de lignes que nécessaire.
Ajouter autant de feuilles excel que nécessaires selon le nombre de laboratoires de recherche et partenaires socio-économiques impliqués dans le projet</t>
  </si>
  <si>
    <t>LR coordinateur ( n°1)</t>
  </si>
  <si>
    <t>(**) Chercheur statutaire ayant le grade de Professeur/Maître de Conférences ou grades équivalents et il(elle) est le (la) chef (fe) du projet pour le cas du laboratoire de recherche coordinateur</t>
  </si>
  <si>
    <t>Nombre de personnel</t>
  </si>
  <si>
    <t>N° de téléphone du (de la) responsable scientifique du projet</t>
  </si>
  <si>
    <t>Email du (de la) responsable scientifique du projet</t>
  </si>
  <si>
    <t>Nom &amp; prénom du (de la) premier(e) responsable du partenaire socio-économique</t>
  </si>
  <si>
    <t>Grade du (de la) premier(e) responsable du partenaire socio-économique</t>
  </si>
  <si>
    <t>Fonction du (de la) premier(e) responsable du partenaire socio-économique</t>
  </si>
  <si>
    <t>N° de téléphone du (de la) premier(e) responsable du partenaire socio-économique</t>
  </si>
  <si>
    <t xml:space="preserve">Composition de l’équipe du partenaire socio-économique impliquée dans le projet  </t>
  </si>
  <si>
    <t>Echelle de maturité technologique (TRL)</t>
  </si>
  <si>
    <t>Partenaire socio-économique n°4</t>
  </si>
  <si>
    <t>Partenaire socio-économique n°5</t>
  </si>
  <si>
    <t>Partenaire socio-économique n°6</t>
  </si>
  <si>
    <t>Projet n° (case à remplir par l’ANPR et la DGRS)</t>
  </si>
  <si>
    <t xml:space="preserve">LR n°6 </t>
  </si>
  <si>
    <t xml:space="preserve">Composition de l’équipe de recherche du laboratoire de recherche impliquée dans le projet  </t>
  </si>
  <si>
    <t>Formulaire de soumission « Partie A » : Informations générales du projet</t>
  </si>
  <si>
    <t>Recap des ressources humaines impliquées dans le projet</t>
  </si>
  <si>
    <t>Recap des ressources humaines du partenaire socio-économiqueimpliquées dans le projet</t>
  </si>
  <si>
    <t>Genre</t>
  </si>
  <si>
    <t>Lutte contre le changement climatique </t>
  </si>
  <si>
    <t>Economie circulaire/Gestion et valorisation des déchets</t>
  </si>
  <si>
    <t xml:space="preserve">Gestion durable des ressources naturelles (eau, sols, forêts…) </t>
  </si>
  <si>
    <t>Urbanisation et villes durables</t>
  </si>
  <si>
    <t>Thématiques prioritaires du projet</t>
  </si>
  <si>
    <t>Niveau</t>
  </si>
  <si>
    <r>
      <rPr>
        <b/>
        <u/>
        <sz val="10"/>
        <color rgb="FFFF0000"/>
        <rFont val="Arial"/>
        <family val="2"/>
      </rPr>
      <t>Le consortium proposé doit regrouper au minimum deux laboratoires de recherche (incluant le laboratoire de recherche coordinateur et au moins un autre laboratoire)</t>
    </r>
    <r>
      <rPr>
        <b/>
        <sz val="10"/>
        <color theme="1"/>
        <rFont val="Arial"/>
        <family val="2"/>
      </rPr>
      <t xml:space="preserve">. </t>
    </r>
    <r>
      <rPr>
        <b/>
        <sz val="10"/>
        <rFont val="Arial"/>
        <family val="2"/>
      </rPr>
      <t xml:space="preserve">Le caractère multidisciplinaire et multi-institutionnel est fortement recommandé; </t>
    </r>
  </si>
  <si>
    <r>
      <t>Année de la 1</t>
    </r>
    <r>
      <rPr>
        <vertAlign val="superscript"/>
        <sz val="11"/>
        <color theme="1"/>
        <rFont val="Arial"/>
        <family val="2"/>
      </rPr>
      <t>ère</t>
    </r>
    <r>
      <rPr>
        <sz val="11"/>
        <color theme="1"/>
        <rFont val="Arial"/>
        <family val="2"/>
      </rPr>
      <t xml:space="preserve"> d’inscription</t>
    </r>
  </si>
  <si>
    <r>
      <t>Thématiques prioritaires du projet</t>
    </r>
    <r>
      <rPr>
        <sz val="11"/>
        <color theme="1"/>
        <rFont val="Arial"/>
        <family val="2"/>
      </rPr>
      <t xml:space="preserve"> (Cocher un seul domaine)</t>
    </r>
  </si>
  <si>
    <r>
      <t>(*) Le Technology Readiness Level (</t>
    </r>
    <r>
      <rPr>
        <i/>
        <u/>
        <sz val="10"/>
        <color theme="1"/>
        <rFont val="Arial"/>
        <family val="2"/>
      </rPr>
      <t>présenté dans l'annexe TRL</t>
    </r>
    <r>
      <rPr>
        <i/>
        <sz val="10"/>
        <color theme="1"/>
        <rFont val="Arial"/>
        <family val="2"/>
      </rPr>
      <t>) minimal initial doit être de 4 c.à.d des résultats approuvés au niveau laboratoire.
Les projets doivent avoir un impact mesurable sur l'environnement et/ou le milieu socioéconomique.
Les projets doivent cibler des résultats ayant un niveau TRL de 6 à 7</t>
    </r>
  </si>
  <si>
    <r>
      <t>Nom &amp; prénom du (de la) responsable scientifique du projet</t>
    </r>
    <r>
      <rPr>
        <b/>
        <vertAlign val="superscript"/>
        <sz val="11"/>
        <color rgb="FF000000"/>
        <rFont val="Arial"/>
        <family val="2"/>
      </rPr>
      <t xml:space="preserve"> </t>
    </r>
  </si>
  <si>
    <r>
      <t>Genre du (de la) responsable scientifique du projet</t>
    </r>
    <r>
      <rPr>
        <b/>
        <vertAlign val="superscript"/>
        <sz val="11"/>
        <color rgb="FF000000"/>
        <rFont val="Arial"/>
        <family val="2"/>
      </rPr>
      <t xml:space="preserve"> </t>
    </r>
  </si>
  <si>
    <r>
      <t>Grade du (de la) responsable scientifique du projet</t>
    </r>
    <r>
      <rPr>
        <b/>
        <vertAlign val="superscript"/>
        <sz val="11"/>
        <color rgb="FF000000"/>
        <rFont val="Arial"/>
        <family val="2"/>
      </rPr>
      <t xml:space="preserve"> </t>
    </r>
  </si>
  <si>
    <r>
      <t>Fonction du (de la) responsable scientifique du projet</t>
    </r>
    <r>
      <rPr>
        <b/>
        <vertAlign val="superscript"/>
        <sz val="11"/>
        <color rgb="FF000000"/>
        <rFont val="Arial"/>
        <family val="2"/>
      </rPr>
      <t xml:space="preserve"> </t>
    </r>
  </si>
  <si>
    <t>Type de partenaire socio-économique</t>
  </si>
  <si>
    <t>Entreprise privée</t>
  </si>
  <si>
    <t>Entreprise publique</t>
  </si>
  <si>
    <t>Organisme public</t>
  </si>
  <si>
    <t>Municipalité</t>
  </si>
  <si>
    <t>Centre technique</t>
  </si>
  <si>
    <t>Association</t>
  </si>
  <si>
    <t>Autre</t>
  </si>
  <si>
    <r>
      <t>TRL1</t>
    </r>
    <r>
      <rPr>
        <sz val="12"/>
        <color theme="0"/>
        <rFont val="Arial"/>
        <family val="2"/>
      </rPr>
      <t xml:space="preserve">- </t>
    </r>
    <r>
      <rPr>
        <b/>
        <sz val="12"/>
        <color theme="0"/>
        <rFont val="Arial"/>
        <family val="2"/>
      </rPr>
      <t>Observation du principe de base</t>
    </r>
    <r>
      <rPr>
        <sz val="12"/>
        <color theme="0"/>
        <rFont val="Arial"/>
        <family val="2"/>
      </rPr>
      <t> : Idée conceptuelle et principes scientifiques explorés.</t>
    </r>
  </si>
  <si>
    <r>
      <t xml:space="preserve">TRL2- Formulation du concept </t>
    </r>
    <r>
      <rPr>
        <sz val="12"/>
        <color theme="0"/>
        <rFont val="Arial"/>
        <family val="2"/>
      </rPr>
      <t>: Validation initiale de la faisabilité scientifique.</t>
    </r>
  </si>
  <si>
    <r>
      <t>TRL3-</t>
    </r>
    <r>
      <rPr>
        <sz val="12"/>
        <color theme="0"/>
        <rFont val="Arial"/>
        <family val="2"/>
      </rPr>
      <t xml:space="preserve"> </t>
    </r>
    <r>
      <rPr>
        <b/>
        <sz val="12"/>
        <color theme="0"/>
        <rFont val="Arial"/>
        <family val="2"/>
      </rPr>
      <t>Preuve expérimentale de conception</t>
    </r>
    <r>
      <rPr>
        <sz val="12"/>
        <color theme="0"/>
        <rFont val="Arial"/>
        <family val="2"/>
      </rPr>
      <t> : Preuve de la validité du concept dans un environnement de laboratoire.</t>
    </r>
  </si>
  <si>
    <r>
      <t xml:space="preserve">TRL4- Validation de la technologie en laboratoire : </t>
    </r>
    <r>
      <rPr>
        <sz val="12"/>
        <color theme="0"/>
        <rFont val="Arial"/>
        <family val="2"/>
      </rPr>
      <t>Validation en laboratoire des composants basiques produits ou de l'artefact produit.</t>
    </r>
  </si>
  <si>
    <r>
      <t>TRL5- Validation des composants dans un environnement significatif</t>
    </r>
    <r>
      <rPr>
        <sz val="12"/>
        <color theme="0"/>
        <rFont val="Arial"/>
        <family val="2"/>
      </rPr>
      <t> : validation des composants basiques produits ou de l'artefact produit dans un environnement opérationnel simulé.</t>
    </r>
  </si>
  <si>
    <r>
      <t>TRL6- Démonstration d’un prototype en environnement représentatif</t>
    </r>
    <r>
      <rPr>
        <sz val="12"/>
        <color theme="0"/>
        <rFont val="Arial"/>
        <family val="2"/>
      </rPr>
      <t> : La technologie est démontrée et validée dans un environnement opérationnel simulé ou réel.</t>
    </r>
  </si>
  <si>
    <r>
      <t xml:space="preserve">TRL7- Prototype opérationnel dans son environnement final : </t>
    </r>
    <r>
      <rPr>
        <sz val="12"/>
        <color theme="0"/>
        <rFont val="Arial"/>
        <family val="2"/>
      </rPr>
      <t>Démonstration du système prototype en environnement opérationnel.</t>
    </r>
  </si>
  <si>
    <r>
      <t>TRL8- Système complet et qualifié</t>
    </r>
    <r>
      <rPr>
        <sz val="12"/>
        <color theme="0"/>
        <rFont val="Arial"/>
        <family val="2"/>
      </rPr>
      <t> : Système réel complet qualifié à travers des tests et des démonstrations.</t>
    </r>
  </si>
  <si>
    <r>
      <t>TRL9- Système réel prouvé</t>
    </r>
    <r>
      <rPr>
        <sz val="12"/>
        <color theme="0"/>
        <rFont val="Arial"/>
        <family val="2"/>
      </rPr>
      <t> : Système développé, testé et prêt à être déployé et utilisé à grande échelle.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</si>
</sst>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x14ac:knownFonts="1">
    <font>
      <sz val="11"/>
      <color theme="1"/>
      <name val="Calibri"/>
      <family val="2"/>
      <scheme val="minor"/>
    </font>
    <font>
      <sz val="11"/>
      <color theme="1"/>
      <name val="Calibri"/>
      <family val="2"/>
      <scheme val="minor"/>
    </font>
    <font>
      <sz val="11"/>
      <color theme="1"/>
      <name val="Calibri"/>
      <family val="2"/>
    </font>
    <font>
      <b/>
      <sz val="12"/>
      <color theme="1"/>
      <name val="Calibri"/>
      <family val="2"/>
      <scheme val="minor"/>
    </font>
    <font>
      <sz val="10"/>
      <color theme="1"/>
      <name val="Calibri"/>
      <family val="2"/>
    </font>
    <font>
      <b/>
      <sz val="11"/>
      <color rgb="FF000000"/>
      <name val="Calibri"/>
      <family val="2"/>
    </font>
    <font>
      <b/>
      <sz val="10"/>
      <color rgb="FF000000"/>
      <name val="Arial"/>
      <family val="2"/>
    </font>
    <font>
      <sz val="10"/>
      <color theme="1"/>
      <name val="Arial"/>
      <family val="2"/>
    </font>
    <font>
      <b/>
      <sz val="10"/>
      <color theme="1"/>
      <name val="Arial"/>
      <family val="2"/>
    </font>
    <font>
      <sz val="10"/>
      <color rgb="FF000000"/>
      <name val="Arial"/>
      <family val="2"/>
    </font>
    <font>
      <b/>
      <sz val="10"/>
      <color theme="0"/>
      <name val="Arial"/>
      <family val="2"/>
    </font>
    <font>
      <b/>
      <sz val="11"/>
      <color theme="0"/>
      <name val="Arial"/>
      <family val="2"/>
    </font>
    <font>
      <vertAlign val="superscript"/>
      <sz val="11"/>
      <color theme="1"/>
      <name val="Calibri"/>
      <family val="2"/>
      <scheme val="minor"/>
    </font>
    <font>
      <sz val="8"/>
      <name val="Calibri"/>
      <family val="2"/>
      <scheme val="minor"/>
    </font>
    <font>
      <b/>
      <sz val="15"/>
      <color theme="1"/>
      <name val="Arial"/>
      <family val="2"/>
    </font>
    <font>
      <b/>
      <i/>
      <u/>
      <sz val="11"/>
      <color theme="1"/>
      <name val="Calibri"/>
      <family val="2"/>
    </font>
    <font>
      <b/>
      <u/>
      <sz val="10"/>
      <color rgb="FFFF0000"/>
      <name val="Arial"/>
      <family val="2"/>
    </font>
    <font>
      <b/>
      <sz val="10"/>
      <name val="Arial"/>
      <family val="2"/>
    </font>
    <font>
      <b/>
      <sz val="10"/>
      <color theme="1"/>
      <name val="Calibri"/>
      <family val="2"/>
    </font>
    <font>
      <sz val="8"/>
      <color theme="1"/>
      <name val="Calibri"/>
      <family val="2"/>
    </font>
    <font>
      <b/>
      <sz val="16"/>
      <color theme="1"/>
      <name val="Calibri"/>
      <family val="2"/>
      <scheme val="minor"/>
    </font>
    <font>
      <sz val="11"/>
      <color theme="1"/>
      <name val="Arial"/>
      <family val="2"/>
    </font>
    <font>
      <b/>
      <i/>
      <u/>
      <sz val="11"/>
      <color theme="1"/>
      <name val="Arial"/>
      <family val="2"/>
    </font>
    <font>
      <b/>
      <sz val="12"/>
      <color theme="1"/>
      <name val="Arial"/>
      <family val="2"/>
    </font>
    <font>
      <vertAlign val="superscript"/>
      <sz val="11"/>
      <color theme="1"/>
      <name val="Arial"/>
      <family val="2"/>
    </font>
    <font>
      <b/>
      <sz val="11"/>
      <color rgb="FF000000"/>
      <name val="Arial"/>
      <family val="2"/>
    </font>
    <font>
      <b/>
      <sz val="11"/>
      <color theme="1"/>
      <name val="Arial"/>
      <family val="2"/>
    </font>
    <font>
      <b/>
      <sz val="20"/>
      <color theme="1"/>
      <name val="Arial"/>
      <family val="2"/>
    </font>
    <font>
      <i/>
      <sz val="10"/>
      <color theme="1"/>
      <name val="Arial"/>
      <family val="2"/>
    </font>
    <font>
      <i/>
      <u/>
      <sz val="10"/>
      <color theme="1"/>
      <name val="Arial"/>
      <family val="2"/>
    </font>
    <font>
      <i/>
      <sz val="10"/>
      <name val="Arial"/>
      <family val="2"/>
    </font>
    <font>
      <b/>
      <vertAlign val="superscript"/>
      <sz val="11"/>
      <color rgb="FF000000"/>
      <name val="Arial"/>
      <family val="2"/>
    </font>
    <font>
      <sz val="12"/>
      <color theme="0"/>
      <name val="Arial"/>
      <family val="2"/>
    </font>
    <font>
      <b/>
      <sz val="12"/>
      <color theme="0"/>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rgb="FF065E3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31">
    <xf numFmtId="0" fontId="0" fillId="0" borderId="0" xfId="0"/>
    <xf numFmtId="0" fontId="3" fillId="0" borderId="0" xfId="0" applyFont="1" applyAlignment="1">
      <alignment horizontal="left" vertical="center" indent="2"/>
    </xf>
    <xf numFmtId="0" fontId="4" fillId="0" borderId="0" xfId="0" applyFont="1" applyAlignment="1">
      <alignment horizontal="justify" vertical="center"/>
    </xf>
    <xf numFmtId="0" fontId="7" fillId="0" borderId="0" xfId="0" applyFont="1"/>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0" borderId="0" xfId="0" applyFont="1" applyAlignment="1">
      <alignment horizontal="justify" vertical="center"/>
    </xf>
    <xf numFmtId="0" fontId="15" fillId="0" borderId="0" xfId="0" applyFont="1" applyAlignment="1">
      <alignment horizontal="justify" vertical="center"/>
    </xf>
    <xf numFmtId="0" fontId="5" fillId="2"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9" fillId="0" borderId="1" xfId="0" applyFont="1" applyBorder="1" applyAlignment="1" applyProtection="1">
      <alignment horizontal="justify" vertical="center" wrapText="1"/>
      <protection locked="0"/>
    </xf>
    <xf numFmtId="0" fontId="7" fillId="0" borderId="1" xfId="0" applyFont="1" applyBorder="1" applyProtection="1">
      <protection locked="0"/>
    </xf>
    <xf numFmtId="0" fontId="9" fillId="0" borderId="3" xfId="0" applyFont="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7" fillId="0" borderId="2" xfId="0" applyFont="1" applyBorder="1" applyAlignment="1" applyProtection="1">
      <alignment horizontal="justify" vertical="center" wrapText="1"/>
      <protection locked="0"/>
    </xf>
    <xf numFmtId="0" fontId="7" fillId="0" borderId="2" xfId="0" applyFont="1" applyBorder="1" applyProtection="1">
      <protection locked="0"/>
    </xf>
    <xf numFmtId="0" fontId="7" fillId="0" borderId="6" xfId="0" applyFont="1" applyBorder="1" applyProtection="1">
      <protection locked="0"/>
    </xf>
    <xf numFmtId="0" fontId="9" fillId="0" borderId="2" xfId="0" applyFont="1" applyBorder="1" applyAlignment="1" applyProtection="1">
      <alignment horizontal="justify" vertical="center" wrapText="1"/>
      <protection locked="0"/>
    </xf>
    <xf numFmtId="0" fontId="9" fillId="0" borderId="6" xfId="0" applyFont="1" applyBorder="1" applyAlignment="1" applyProtection="1">
      <alignment horizontal="justify"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64" fontId="8" fillId="0" borderId="1" xfId="1" applyNumberFormat="1" applyFont="1" applyBorder="1" applyAlignment="1" applyProtection="1">
      <alignment horizontal="center" vertical="center"/>
      <protection hidden="1"/>
    </xf>
    <xf numFmtId="164" fontId="8" fillId="0" borderId="1" xfId="1" applyNumberFormat="1" applyFont="1" applyBorder="1" applyAlignment="1" applyProtection="1">
      <alignment vertical="center"/>
      <protection hidden="1"/>
    </xf>
    <xf numFmtId="0" fontId="20" fillId="0" borderId="0" xfId="0" applyFont="1" applyAlignment="1">
      <alignment horizontal="center" vertical="center"/>
    </xf>
    <xf numFmtId="0" fontId="7" fillId="0" borderId="11" xfId="0" applyFont="1" applyBorder="1"/>
    <xf numFmtId="0" fontId="5" fillId="2" borderId="1" xfId="0" applyFont="1" applyFill="1" applyBorder="1" applyAlignment="1" applyProtection="1">
      <alignment horizontal="center" vertical="center" wrapText="1"/>
      <protection hidden="1"/>
    </xf>
    <xf numFmtId="0" fontId="6" fillId="5" borderId="20" xfId="0" applyFont="1" applyFill="1" applyBorder="1" applyAlignment="1">
      <alignment horizontal="center" vertical="center" wrapText="1"/>
    </xf>
    <xf numFmtId="0" fontId="7" fillId="0" borderId="10" xfId="0" applyFont="1" applyBorder="1" applyAlignment="1" applyProtection="1">
      <alignment horizontal="justify" vertical="center" wrapText="1"/>
      <protection locked="0"/>
    </xf>
    <xf numFmtId="0" fontId="7" fillId="0" borderId="10" xfId="0" applyFont="1" applyBorder="1" applyProtection="1">
      <protection locked="0"/>
    </xf>
    <xf numFmtId="0" fontId="7" fillId="0" borderId="21" xfId="0" applyFont="1" applyBorder="1" applyProtection="1">
      <protection locked="0"/>
    </xf>
    <xf numFmtId="0" fontId="7" fillId="0" borderId="12" xfId="0" applyFont="1" applyBorder="1" applyProtection="1">
      <protection locked="0"/>
    </xf>
    <xf numFmtId="0" fontId="7" fillId="0" borderId="0" xfId="0" applyFont="1" applyProtection="1">
      <protection locked="0"/>
    </xf>
    <xf numFmtId="0" fontId="11" fillId="3" borderId="12" xfId="0" applyFont="1" applyFill="1" applyBorder="1" applyAlignment="1" applyProtection="1">
      <alignment horizontal="center" vertical="center"/>
      <protection hidden="1"/>
    </xf>
    <xf numFmtId="0" fontId="7" fillId="0" borderId="0" xfId="0" applyFont="1" applyProtection="1">
      <protection hidden="1"/>
    </xf>
    <xf numFmtId="0" fontId="7" fillId="0" borderId="11" xfId="0" applyFont="1" applyBorder="1" applyProtection="1">
      <protection hidden="1"/>
    </xf>
    <xf numFmtId="0" fontId="5" fillId="2" borderId="10" xfId="0" applyFont="1" applyFill="1" applyBorder="1" applyAlignment="1" applyProtection="1">
      <alignment horizontal="left" vertical="center" wrapText="1"/>
      <protection hidden="1"/>
    </xf>
    <xf numFmtId="0" fontId="7" fillId="0" borderId="13" xfId="0" applyFont="1" applyBorder="1" applyProtection="1">
      <protection hidden="1"/>
    </xf>
    <xf numFmtId="0" fontId="7" fillId="0" borderId="14" xfId="0" applyFont="1" applyBorder="1" applyProtection="1">
      <protection hidden="1"/>
    </xf>
    <xf numFmtId="0" fontId="7" fillId="0" borderId="15" xfId="0" applyFont="1" applyBorder="1" applyProtection="1">
      <protection hidden="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7" fillId="0" borderId="17" xfId="0" applyFont="1" applyBorder="1"/>
    <xf numFmtId="0" fontId="7" fillId="0" borderId="18" xfId="0" applyFont="1" applyBorder="1"/>
    <xf numFmtId="0" fontId="9" fillId="0" borderId="1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1" fillId="3" borderId="12" xfId="0" applyFont="1" applyFill="1" applyBorder="1" applyAlignment="1">
      <alignment horizontal="center" vertical="center"/>
    </xf>
    <xf numFmtId="0" fontId="5" fillId="2" borderId="10" xfId="0" applyFont="1" applyFill="1" applyBorder="1" applyAlignment="1">
      <alignment horizontal="left" vertical="center" wrapText="1"/>
    </xf>
    <xf numFmtId="0" fontId="7" fillId="0" borderId="13" xfId="0" applyFont="1" applyBorder="1"/>
    <xf numFmtId="0" fontId="7" fillId="0" borderId="14" xfId="0" applyFont="1" applyBorder="1"/>
    <xf numFmtId="0" fontId="7" fillId="0" borderId="15" xfId="0" applyFont="1" applyBorder="1"/>
    <xf numFmtId="0" fontId="8" fillId="0" borderId="0" xfId="0" applyFont="1" applyAlignment="1">
      <alignment horizontal="left" vertical="center" wrapText="1"/>
    </xf>
    <xf numFmtId="0" fontId="7" fillId="0" borderId="0" xfId="0" applyFont="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0" fillId="0" borderId="1" xfId="0" applyBorder="1"/>
    <xf numFmtId="0" fontId="21" fillId="0" borderId="0" xfId="0" applyFont="1" applyAlignment="1">
      <alignment horizontal="justify" vertical="center"/>
    </xf>
    <xf numFmtId="0" fontId="7"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left" vertical="center" indent="2"/>
    </xf>
    <xf numFmtId="0" fontId="25" fillId="2" borderId="1" xfId="0" applyFont="1" applyFill="1" applyBorder="1" applyAlignment="1">
      <alignment horizontal="center" vertical="center" wrapText="1"/>
    </xf>
    <xf numFmtId="0" fontId="25" fillId="2" borderId="10" xfId="0" applyFont="1" applyFill="1" applyBorder="1" applyAlignment="1">
      <alignment horizontal="left" vertical="center" wrapText="1"/>
    </xf>
    <xf numFmtId="0" fontId="21" fillId="0" borderId="16" xfId="0" applyFont="1" applyBorder="1" applyAlignment="1">
      <alignment wrapText="1"/>
    </xf>
    <xf numFmtId="0" fontId="21" fillId="0" borderId="17" xfId="0" applyFont="1" applyBorder="1"/>
    <xf numFmtId="0" fontId="21" fillId="0" borderId="18" xfId="0" applyFont="1" applyBorder="1"/>
    <xf numFmtId="0" fontId="21" fillId="0" borderId="0" xfId="0" applyFont="1"/>
    <xf numFmtId="0" fontId="21" fillId="0" borderId="12" xfId="0" applyFont="1" applyBorder="1" applyAlignment="1">
      <alignment wrapText="1"/>
    </xf>
    <xf numFmtId="0" fontId="21" fillId="0" borderId="11" xfId="0" applyFont="1" applyBorder="1"/>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26" fillId="0" borderId="10" xfId="0" applyFont="1" applyBorder="1" applyAlignment="1">
      <alignment horizontal="justify" vertical="center" wrapText="1"/>
    </xf>
    <xf numFmtId="0" fontId="21" fillId="0" borderId="0" xfId="0" applyFont="1" applyAlignment="1">
      <alignment wrapText="1"/>
    </xf>
    <xf numFmtId="0" fontId="26" fillId="0" borderId="12" xfId="0" applyFont="1" applyBorder="1" applyAlignment="1">
      <alignment horizontal="justify" vertical="center"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8" fillId="0" borderId="1" xfId="0" applyFont="1" applyBorder="1" applyAlignment="1" applyProtection="1">
      <alignment horizontal="center"/>
      <protection locked="0"/>
    </xf>
    <xf numFmtId="0" fontId="21" fillId="0" borderId="1" xfId="0" applyFont="1" applyBorder="1" applyAlignment="1" applyProtection="1">
      <alignment horizontal="center"/>
      <protection locked="0"/>
    </xf>
    <xf numFmtId="0" fontId="21" fillId="0" borderId="1" xfId="0" applyFont="1" applyBorder="1" applyProtection="1">
      <protection locked="0"/>
    </xf>
    <xf numFmtId="0" fontId="21" fillId="0" borderId="19" xfId="0" applyFont="1" applyBorder="1" applyProtection="1">
      <protection locked="0"/>
    </xf>
    <xf numFmtId="0" fontId="8" fillId="0" borderId="19" xfId="0" applyFont="1" applyBorder="1" applyAlignment="1" applyProtection="1">
      <alignment horizontal="center"/>
      <protection locked="0"/>
    </xf>
    <xf numFmtId="0" fontId="28" fillId="0" borderId="12" xfId="0" applyFont="1" applyBorder="1" applyAlignment="1">
      <alignment horizontal="justify" vertical="center"/>
    </xf>
    <xf numFmtId="0" fontId="8" fillId="0" borderId="0" xfId="0" applyFont="1" applyAlignment="1">
      <alignment horizontal="center"/>
    </xf>
    <xf numFmtId="0" fontId="21" fillId="0" borderId="0" xfId="0" applyFont="1" applyAlignment="1">
      <alignment horizontal="center"/>
    </xf>
    <xf numFmtId="0" fontId="6" fillId="3" borderId="1" xfId="0" applyFont="1" applyFill="1" applyBorder="1" applyAlignment="1" applyProtection="1">
      <alignment horizontal="left" vertical="center" wrapText="1"/>
      <protection locked="0"/>
    </xf>
    <xf numFmtId="0" fontId="28" fillId="0" borderId="13" xfId="0" applyFont="1" applyBorder="1" applyAlignment="1">
      <alignment horizontal="left" vertical="center"/>
    </xf>
    <xf numFmtId="0" fontId="21" fillId="0" borderId="14" xfId="0" applyFont="1" applyBorder="1"/>
    <xf numFmtId="0" fontId="21" fillId="0" borderId="15" xfId="0" applyFont="1" applyBorder="1"/>
    <xf numFmtId="0" fontId="11" fillId="6" borderId="8" xfId="0" applyFont="1" applyFill="1" applyBorder="1" applyAlignment="1">
      <alignment vertical="center"/>
    </xf>
    <xf numFmtId="0" fontId="11" fillId="6" borderId="7" xfId="0" applyFont="1" applyFill="1" applyBorder="1" applyAlignment="1">
      <alignment vertical="center"/>
    </xf>
    <xf numFmtId="0" fontId="11" fillId="6" borderId="9" xfId="0" applyFont="1" applyFill="1" applyBorder="1" applyAlignment="1">
      <alignment vertical="center"/>
    </xf>
    <xf numFmtId="0" fontId="10" fillId="4" borderId="12" xfId="0" applyFont="1" applyFill="1" applyBorder="1" applyAlignment="1">
      <alignment horizontal="left" vertical="center"/>
    </xf>
    <xf numFmtId="0" fontId="10" fillId="4" borderId="0" xfId="0" applyFont="1" applyFill="1" applyAlignment="1">
      <alignment horizontal="left" vertical="center"/>
    </xf>
    <xf numFmtId="0" fontId="10" fillId="4" borderId="11" xfId="0" applyFont="1" applyFill="1" applyBorder="1" applyAlignment="1">
      <alignment horizontal="left" vertical="center"/>
    </xf>
    <xf numFmtId="43" fontId="7" fillId="0" borderId="1" xfId="1" applyFont="1" applyBorder="1" applyAlignment="1" applyProtection="1">
      <alignment horizontal="center"/>
      <protection locked="0"/>
    </xf>
    <xf numFmtId="43" fontId="7" fillId="0" borderId="19" xfId="1" applyFont="1" applyBorder="1" applyAlignment="1" applyProtection="1">
      <alignment horizontal="center"/>
      <protection locked="0"/>
    </xf>
    <xf numFmtId="164" fontId="7" fillId="0" borderId="1" xfId="1" applyNumberFormat="1" applyFont="1" applyBorder="1" applyAlignment="1" applyProtection="1">
      <alignment horizontal="center" vertical="center"/>
      <protection locked="0"/>
    </xf>
    <xf numFmtId="164" fontId="7" fillId="0" borderId="19" xfId="1" applyNumberFormat="1" applyFont="1" applyBorder="1" applyAlignment="1" applyProtection="1">
      <alignment horizontal="center" vertical="center"/>
      <protection locked="0"/>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9" xfId="0" applyFont="1" applyBorder="1" applyAlignment="1">
      <alignment horizontal="left" vertical="center" wrapText="1"/>
    </xf>
    <xf numFmtId="0" fontId="11" fillId="6" borderId="8" xfId="0" applyFont="1" applyFill="1" applyBorder="1" applyAlignment="1">
      <alignment horizontal="left" vertical="center"/>
    </xf>
    <xf numFmtId="0" fontId="11" fillId="6" borderId="7" xfId="0" applyFont="1" applyFill="1" applyBorder="1" applyAlignment="1">
      <alignment horizontal="left" vertical="center"/>
    </xf>
    <xf numFmtId="0" fontId="11" fillId="6" borderId="9" xfId="0" applyFont="1" applyFill="1" applyBorder="1" applyAlignment="1">
      <alignment horizontal="left" vertical="center"/>
    </xf>
    <xf numFmtId="0" fontId="7" fillId="0" borderId="1"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 xfId="0" applyFont="1" applyBorder="1" applyAlignment="1">
      <alignment horizontal="center"/>
    </xf>
    <xf numFmtId="0" fontId="7" fillId="0" borderId="19" xfId="0" applyFont="1" applyBorder="1" applyAlignment="1">
      <alignment horizont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8" fillId="0" borderId="0" xfId="0" applyFont="1" applyAlignment="1">
      <alignment horizontal="justify" vertical="center" wrapText="1"/>
    </xf>
    <xf numFmtId="0" fontId="19" fillId="0" borderId="0" xfId="0" applyFont="1" applyAlignment="1">
      <alignment horizontal="justify" vertical="center" wrapText="1"/>
    </xf>
  </cellXfs>
  <cellStyles count="2">
    <cellStyle name="Milliers" xfId="1" builtinId="3"/>
    <cellStyle name="Normal" xfId="0" builtinId="0"/>
  </cellStyles>
  <dxfs count="141">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name val="Arial"/>
        <family val="2"/>
        <scheme val="none"/>
      </font>
      <protection locked="0" hidden="0"/>
    </dxf>
    <dxf>
      <border outline="0">
        <bottom style="thin">
          <color indexed="64"/>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name val="Arial"/>
        <family val="2"/>
        <scheme val="none"/>
      </font>
      <protection locked="0" hidden="0"/>
    </dxf>
    <dxf>
      <border outline="0">
        <bottom style="thin">
          <color indexed="64"/>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name val="Arial"/>
        <family val="2"/>
        <scheme val="none"/>
      </font>
      <protection locked="0" hidden="0"/>
    </dxf>
    <dxf>
      <border outline="0">
        <bottom style="thin">
          <color indexed="64"/>
        </bottom>
      </border>
    </dxf>
    <dxf>
      <font>
        <b/>
        <i val="0"/>
        <strike val="0"/>
        <condense val="0"/>
        <extend val="0"/>
        <outline val="0"/>
        <shadow val="0"/>
        <u val="none"/>
        <vertAlign val="baseline"/>
        <sz val="10"/>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65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533897</xdr:colOff>
      <xdr:row>0</xdr:row>
      <xdr:rowOff>0</xdr:rowOff>
    </xdr:from>
    <xdr:to>
      <xdr:col>6</xdr:col>
      <xdr:colOff>656562</xdr:colOff>
      <xdr:row>2</xdr:row>
      <xdr:rowOff>76200</xdr:rowOff>
    </xdr:to>
    <xdr:pic>
      <xdr:nvPicPr>
        <xdr:cNvPr id="2" name="Image 1">
          <a:extLst>
            <a:ext uri="{FF2B5EF4-FFF2-40B4-BE49-F238E27FC236}">
              <a16:creationId xmlns:a16="http://schemas.microsoft.com/office/drawing/2014/main" id="{9FA2B97A-A97B-6AC8-EAA2-8C1AB9BDD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897" y="0"/>
          <a:ext cx="9868645" cy="1158240"/>
        </a:xfrm>
        <a:prstGeom prst="rect">
          <a:avLst/>
        </a:prstGeom>
        <a:noFill/>
        <a:ln>
          <a:noFill/>
        </a:ln>
      </xdr:spPr>
    </xdr:pic>
    <xdr:clientData/>
  </xdr:twoCellAnchor>
  <xdr:twoCellAnchor editAs="oneCell">
    <xdr:from>
      <xdr:col>2</xdr:col>
      <xdr:colOff>819059</xdr:colOff>
      <xdr:row>2</xdr:row>
      <xdr:rowOff>572618</xdr:rowOff>
    </xdr:from>
    <xdr:to>
      <xdr:col>3</xdr:col>
      <xdr:colOff>1408430</xdr:colOff>
      <xdr:row>3</xdr:row>
      <xdr:rowOff>754380</xdr:rowOff>
    </xdr:to>
    <xdr:pic>
      <xdr:nvPicPr>
        <xdr:cNvPr id="3" name="Image 2">
          <a:extLst>
            <a:ext uri="{FF2B5EF4-FFF2-40B4-BE49-F238E27FC236}">
              <a16:creationId xmlns:a16="http://schemas.microsoft.com/office/drawing/2014/main" id="{B7D0D747-EB98-B9F6-3BB6-05903D5474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60479" y="1654658"/>
          <a:ext cx="2090511" cy="760882"/>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21BB21-AF38-47F4-BA66-160AD71C1319}" name="Tableau3" displayName="Tableau3" ref="A18:E23" totalsRowShown="0" headerRowDxfId="140" dataDxfId="138" headerRowBorderDxfId="139" tableBorderDxfId="137" totalsRowBorderDxfId="136">
  <autoFilter ref="A18:E23" xr:uid="{C221BB21-AF38-47F4-BA66-160AD71C1319}"/>
  <tableColumns count="5">
    <tableColumn id="1" xr3:uid="{763D93A7-D1A1-4BD8-8043-0705832209FC}" name="Nom et prénom" dataDxfId="135"/>
    <tableColumn id="2" xr3:uid="{48CF1CFD-8F1C-43B8-A21B-70178CEB58AA}" name="Genre (H/F)" dataDxfId="134"/>
    <tableColumn id="3" xr3:uid="{F2F71956-A12C-4B90-825F-7DFE57B6AFF0}" name="Année de l’obtention du doctorat" dataDxfId="133"/>
    <tableColumn id="4" xr3:uid="{3315BF65-C345-4745-8A3D-FE9005E27F4C}" name="Spécialité" dataDxfId="132"/>
    <tableColumn id="5" xr3:uid="{14230870-FD97-40FF-B813-E932B770C42E}" name="Etablissement" dataDxfId="13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1FEF31-6756-4274-A0E3-38B7AC7464D6}" name="Tableau42934" displayName="Tableau42934" ref="A5:F13" totalsRowShown="0" headerRowDxfId="48" dataDxfId="46" headerRowBorderDxfId="47" tableBorderDxfId="45" totalsRowBorderDxfId="44">
  <autoFilter ref="A5:F13" xr:uid="{95011282-271D-41AA-AB47-B5BD7DA57414}"/>
  <tableColumns count="6">
    <tableColumn id="1" xr3:uid="{1729C08E-ABDA-476E-AA65-35D4D28F4769}" name="Nom et prénom" dataDxfId="43"/>
    <tableColumn id="2" xr3:uid="{2A5CF82F-0462-47C3-82D2-D2B367524291}" name="Genre (H/F)" dataDxfId="42"/>
    <tableColumn id="3" xr3:uid="{08E43785-090F-406F-8148-D5D9A0DDFF9B}" name="Grade" dataDxfId="41"/>
    <tableColumn id="4" xr3:uid="{E78B2449-C23E-471F-AA58-FC64354DB6BF}" name="Spécialité" dataDxfId="40"/>
    <tableColumn id="5" xr3:uid="{FBCAFB08-69BE-4031-BBA6-2FD1361817AC}" name="Etablissement " dataDxfId="39"/>
    <tableColumn id="6" xr3:uid="{3D9DFA49-1565-4ACF-AAD6-6B170D3744DA}" name="% de temps consacré au projet" dataDxfId="3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AC892AC-40EF-4DF8-BFDE-283018888BCC}" name="Tableau53035" displayName="Tableau53035" ref="A24:F31" totalsRowShown="0" headerRowDxfId="37" dataDxfId="35" headerRowBorderDxfId="36" tableBorderDxfId="34" totalsRowBorderDxfId="33">
  <autoFilter ref="A24:F31" xr:uid="{11F0E935-7902-4DA1-B3EE-B03E0D682888}"/>
  <tableColumns count="6">
    <tableColumn id="1" xr3:uid="{610785DB-D691-434E-BE24-F3F5A78866BB}" name="Nom et prénom" dataDxfId="32"/>
    <tableColumn id="2" xr3:uid="{BB3B564D-0C15-42AD-BB89-946FCF0D890F}" name="Genre (H/F)" dataDxfId="31"/>
    <tableColumn id="3" xr3:uid="{98B35DB1-DF07-4693-833C-C635915F2C85}" name="Niveau " dataDxfId="30"/>
    <tableColumn id="4" xr3:uid="{8347F262-CBFE-4F44-A06A-BDF5DC75877A}" name="Etablissement" dataDxfId="29"/>
    <tableColumn id="5" xr3:uid="{D1C0186B-4D65-411D-B738-543AC386CF6B}" name="Année de la 1ère d’inscription" dataDxfId="28"/>
    <tableColumn id="6" xr3:uid="{17038EC9-6A32-4564-8D91-7907E7DF39F1}" name="Nom et prénom de l’encadrant"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81C609F-0BB7-4CD0-B476-C09A728EC5ED}" name="Tableau63136" displayName="Tableau63136" ref="A34:D41" totalsRowShown="0" headerRowDxfId="26" dataDxfId="24" headerRowBorderDxfId="25" tableBorderDxfId="23" totalsRowBorderDxfId="22">
  <autoFilter ref="A34:D41" xr:uid="{F1765CE2-C660-4AEE-9064-E10540CE8A25}"/>
  <tableColumns count="4">
    <tableColumn id="1" xr3:uid="{ED22A337-9274-431B-BDD8-BC9609FC1B15}" name="Nom et prénom" dataDxfId="21"/>
    <tableColumn id="2" xr3:uid="{E3F61E20-4A4F-4A0D-83A3-5876329CACDD}" name="Genre (H/F)" dataDxfId="20"/>
    <tableColumn id="3" xr3:uid="{F93F7C49-3ED2-48B5-8E46-741A775904CB}" name="Grade ou diplôme" dataDxfId="19"/>
    <tableColumn id="4" xr3:uid="{B426B9B5-79FC-47A2-A593-A4F1F954A8EA}" name="Etablissement" dataDxfId="1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F341DB7-6C3F-4E03-A97F-F44447DAD6A0}" name="Tableau6913172125" displayName="Tableau6913172125" ref="A5:D12" totalsRowShown="0" headerRowDxfId="17" dataDxfId="15" headerRowBorderDxfId="16" tableBorderDxfId="14" totalsRowBorderDxfId="13">
  <autoFilter ref="A5:D12" xr:uid="{F1765CE2-C660-4AEE-9064-E10540CE8A25}"/>
  <tableColumns count="4">
    <tableColumn id="1" xr3:uid="{00A3B5DD-2922-4964-B780-E1D685D90443}" name="Nom et prénom" dataDxfId="12"/>
    <tableColumn id="2" xr3:uid="{237B4C22-8602-425B-9531-F8F5EE2B55CD}" name="Genre (H/F)" dataDxfId="11"/>
    <tableColumn id="3" xr3:uid="{EA417534-3143-4049-9386-FE6AC2595FF8}" name="Grade ou diplôme" dataDxfId="10"/>
    <tableColumn id="4" xr3:uid="{66E79FF9-1F4E-4EE1-896F-E53D9CA39ECE}" name="Etablissement" dataDxfId="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174424B-0450-4ADE-B5DE-1F692A95AA57}" name="Tableau691317212532" displayName="Tableau691317212532" ref="A5:D12" totalsRowShown="0" headerRowDxfId="8" dataDxfId="6" headerRowBorderDxfId="7" tableBorderDxfId="5" totalsRowBorderDxfId="4">
  <autoFilter ref="A5:D12" xr:uid="{F1765CE2-C660-4AEE-9064-E10540CE8A25}"/>
  <tableColumns count="4">
    <tableColumn id="1" xr3:uid="{4D0EEFC5-C408-4DED-A095-C930E36B2ACB}" name="Nom et prénom" dataDxfId="3"/>
    <tableColumn id="2" xr3:uid="{7245CE17-5F18-42D7-9810-89647DD99BFC}" name="Genre (H/F)" dataDxfId="2"/>
    <tableColumn id="3" xr3:uid="{BE80D51F-A6DC-4549-89D2-04F31F857834}" name="Grade ou diplôme" dataDxfId="1"/>
    <tableColumn id="4" xr3:uid="{886F2E08-B489-479B-B6C9-4FBD992B4787}" name="Etablissemen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011282-271D-41AA-AB47-B5BD7DA57414}" name="Tableau4" displayName="Tableau4" ref="A7:F15" totalsRowShown="0" headerRowDxfId="130" dataDxfId="128" headerRowBorderDxfId="129" tableBorderDxfId="127" totalsRowBorderDxfId="126">
  <autoFilter ref="A7:F15" xr:uid="{95011282-271D-41AA-AB47-B5BD7DA57414}"/>
  <tableColumns count="6">
    <tableColumn id="1" xr3:uid="{B083F091-3734-4BCE-85A4-FC1F7669D7AD}" name="Nom et prénom" dataDxfId="125"/>
    <tableColumn id="2" xr3:uid="{FBF8EB2F-4732-44AB-80E8-12605E8F0057}" name="Genre (H/F)" dataDxfId="124"/>
    <tableColumn id="3" xr3:uid="{043C51E3-471C-4547-835E-EDF20BF69FDF}" name="Grade" dataDxfId="123"/>
    <tableColumn id="4" xr3:uid="{6760DA80-5457-4C1F-83B7-9B829DD3DA51}" name="Spécialité" dataDxfId="122"/>
    <tableColumn id="5" xr3:uid="{BB2C0AF4-96B6-4EA0-9D45-D5BA7E9F630F}" name="Etablissement " dataDxfId="121"/>
    <tableColumn id="6" xr3:uid="{E09912B3-C701-47B6-99D0-058A7E827B32}" name="% de temps consacré au projet" dataDxfId="1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F0E935-7902-4DA1-B3EE-B03E0D682888}" name="Tableau5" displayName="Tableau5" ref="A26:F33" totalsRowShown="0" headerRowDxfId="119" dataDxfId="117" headerRowBorderDxfId="118" tableBorderDxfId="116" totalsRowBorderDxfId="115">
  <autoFilter ref="A26:F33" xr:uid="{11F0E935-7902-4DA1-B3EE-B03E0D682888}"/>
  <tableColumns count="6">
    <tableColumn id="1" xr3:uid="{E2D9865A-EFCE-4A1B-B94E-DA114F9F608A}" name="Nom et prénom" dataDxfId="114"/>
    <tableColumn id="2" xr3:uid="{6545455B-948E-4874-AE24-B2B94AD6CF5A}" name="Genre (H/F)" dataDxfId="113"/>
    <tableColumn id="3" xr3:uid="{1CF72B25-ECE7-4AAB-B85E-E463E1D43BEC}" name="Niveau " dataDxfId="112"/>
    <tableColumn id="4" xr3:uid="{04F4ECC0-AC16-4575-BB18-CA8BA9C59FBC}" name="Etablissement" dataDxfId="111"/>
    <tableColumn id="5" xr3:uid="{3A22383B-B243-4109-B10F-74956834B170}" name="Année de la 1ère d’inscription" dataDxfId="110"/>
    <tableColumn id="6" xr3:uid="{DFA2C1D4-E099-4D59-BC38-277514BDB353}" name="Nom et prénom de l’encadrant" dataDxfId="10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765CE2-C660-4AEE-9064-E10540CE8A25}" name="Tableau6" displayName="Tableau6" ref="A36:D43" totalsRowShown="0" headerRowDxfId="108" dataDxfId="106" headerRowBorderDxfId="107" tableBorderDxfId="105" totalsRowBorderDxfId="104">
  <autoFilter ref="A36:D43" xr:uid="{F1765CE2-C660-4AEE-9064-E10540CE8A25}"/>
  <tableColumns count="4">
    <tableColumn id="1" xr3:uid="{785D59B5-182B-4AFA-8EEC-1E43D2713F38}" name="Nom et prénom" dataDxfId="103"/>
    <tableColumn id="2" xr3:uid="{4F49AD98-1B91-4881-8B32-87C8506B5984}" name="Genre (H/F)" dataDxfId="102"/>
    <tableColumn id="3" xr3:uid="{45B2A23A-3F9E-4D5D-82CB-75F290C70F70}" name="Grade ou diplôme" dataDxfId="101"/>
    <tableColumn id="4" xr3:uid="{5197BA45-9DC7-406B-B441-13F342A8C282}" name="Etablissement" dataDxfId="10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4BBDA9C-54B3-497A-AF5D-CEBF983455E6}" name="Tableau328" displayName="Tableau328" ref="A16:E21" totalsRowShown="0" headerRowDxfId="99" dataDxfId="97" headerRowBorderDxfId="98" tableBorderDxfId="96" totalsRowBorderDxfId="95">
  <autoFilter ref="A16:E21" xr:uid="{C221BB21-AF38-47F4-BA66-160AD71C1319}"/>
  <tableColumns count="5">
    <tableColumn id="1" xr3:uid="{9C081855-2667-4A5D-9C3A-E77EA919652F}" name="Nom et prénom" dataDxfId="94"/>
    <tableColumn id="2" xr3:uid="{CF7F958A-2520-453C-AF01-3664F247016A}" name="Genre (H/F)" dataDxfId="93"/>
    <tableColumn id="3" xr3:uid="{412626DB-9DC7-4C1E-94C3-826027A7851E}" name="Année de l’obtention du doctorat" dataDxfId="92"/>
    <tableColumn id="4" xr3:uid="{483788EF-2358-41CF-98E5-35370DF3A244}" name="Spécialité" dataDxfId="91"/>
    <tableColumn id="5" xr3:uid="{D4B94995-2708-4B4E-BB86-78B510777613}" name="Etablissement" dataDxfId="9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FF9E4E7-840E-4D1A-A744-37819EEE4B21}" name="Tableau429" displayName="Tableau429" ref="A5:F13" totalsRowShown="0" headerRowDxfId="89" dataDxfId="87" headerRowBorderDxfId="88" tableBorderDxfId="86" totalsRowBorderDxfId="85">
  <autoFilter ref="A5:F13" xr:uid="{95011282-271D-41AA-AB47-B5BD7DA57414}"/>
  <tableColumns count="6">
    <tableColumn id="1" xr3:uid="{F87E3F36-6B93-4C45-B8E1-E74C19749D31}" name="Nom et prénom" dataDxfId="84"/>
    <tableColumn id="2" xr3:uid="{6748F52A-48E7-4A2F-B9A5-654C927BB342}" name="Genre (H/F)" dataDxfId="83"/>
    <tableColumn id="3" xr3:uid="{0017F314-DB68-4C0B-85F6-24F67F95333A}" name="Grade" dataDxfId="82"/>
    <tableColumn id="4" xr3:uid="{437B00ED-8AC5-4E32-87DA-BEC1DFBF2723}" name="Spécialité" dataDxfId="81"/>
    <tableColumn id="5" xr3:uid="{632B3776-1F8C-444C-97CB-7CC5F16587A5}" name="Etablissement " dataDxfId="80"/>
    <tableColumn id="6" xr3:uid="{667EF8A9-59E3-4EB6-BC59-B5C06E498003}" name="% de temps consacré au projet" dataDxfId="7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12FFE7C-468F-45D7-8F10-4C9452B77A4B}" name="Tableau530" displayName="Tableau530" ref="A24:F31" totalsRowShown="0" headerRowDxfId="78" dataDxfId="76" headerRowBorderDxfId="77" tableBorderDxfId="75" totalsRowBorderDxfId="74">
  <autoFilter ref="A24:F31" xr:uid="{11F0E935-7902-4DA1-B3EE-B03E0D682888}"/>
  <tableColumns count="6">
    <tableColumn id="1" xr3:uid="{73360050-5A0D-412D-B448-AE6F9B3307F9}" name="Nom et prénom" dataDxfId="73"/>
    <tableColumn id="2" xr3:uid="{9458C89B-A67E-4ED7-A7DE-179C3DAFFD40}" name="Genre (H/F)" dataDxfId="72"/>
    <tableColumn id="3" xr3:uid="{F34ADF89-9EED-4AEB-B1B6-8140CD22B2F6}" name="Niveau " dataDxfId="71"/>
    <tableColumn id="4" xr3:uid="{FA53EA19-36BA-4B88-8C93-08713C6A03CC}" name="Etablissement" dataDxfId="70"/>
    <tableColumn id="5" xr3:uid="{BDE09985-7D78-4C67-A88E-C31FA9BECC85}" name="Année de la 1ère d’inscription" dataDxfId="69"/>
    <tableColumn id="6" xr3:uid="{79328D6F-97C6-443F-90CB-874E8C851DD1}" name="Nom et prénom de l’encadrant" dataDxfId="6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AE008E5-D482-4F2C-937D-657C638EA086}" name="Tableau631" displayName="Tableau631" ref="A34:D41" totalsRowShown="0" headerRowDxfId="67" dataDxfId="65" headerRowBorderDxfId="66" tableBorderDxfId="64" totalsRowBorderDxfId="63">
  <autoFilter ref="A34:D41" xr:uid="{F1765CE2-C660-4AEE-9064-E10540CE8A25}"/>
  <tableColumns count="4">
    <tableColumn id="1" xr3:uid="{327BFC1E-F748-4E99-A92D-8FD9687B74AB}" name="Nom et prénom" dataDxfId="62"/>
    <tableColumn id="2" xr3:uid="{F2E5C0C7-0F6F-46D7-BADC-0CAA102BC809}" name="Genre (H/F)" dataDxfId="61"/>
    <tableColumn id="3" xr3:uid="{C47B97DB-7401-4928-8878-758DBF1A4AF5}" name="Grade ou diplôme" dataDxfId="60"/>
    <tableColumn id="4" xr3:uid="{02502659-C4B8-408A-BB83-7FE2731DF5D0}" name="Etablissement" dataDxfId="5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CDBF476-ABEC-4E96-B442-F859A4BE1757}" name="Tableau32833" displayName="Tableau32833" ref="A16:E21" totalsRowShown="0" headerRowDxfId="58" dataDxfId="56" headerRowBorderDxfId="57" tableBorderDxfId="55" totalsRowBorderDxfId="54">
  <autoFilter ref="A16:E21" xr:uid="{C221BB21-AF38-47F4-BA66-160AD71C1319}"/>
  <tableColumns count="5">
    <tableColumn id="1" xr3:uid="{02CE9889-07D3-4031-A6F9-0884FDDB5586}" name="Nom et prénom" dataDxfId="53"/>
    <tableColumn id="2" xr3:uid="{295E1723-2CFC-4D11-A91B-0CE34BBF3054}" name="Genre (H/F)" dataDxfId="52"/>
    <tableColumn id="3" xr3:uid="{E7FFA185-744D-474A-81D7-8F34024889F4}" name="Année de l’obtention du doctorat" dataDxfId="51"/>
    <tableColumn id="4" xr3:uid="{3722D6C6-A201-484A-B4A0-C1E4DFA97475}" name="Spécialité" dataDxfId="50"/>
    <tableColumn id="5" xr3:uid="{B27C033C-846B-4C27-BAF8-FECAD3DF4447}" name="Etablissement" dataDxfId="49"/>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0724-F578-439E-8B68-E34026A70DC7}">
  <sheetPr>
    <tabColor rgb="FF065E34"/>
  </sheetPr>
  <dimension ref="A1:I63"/>
  <sheetViews>
    <sheetView showGridLines="0" tabSelected="1" workbookViewId="0">
      <pane xSplit="1" ySplit="4" topLeftCell="B5" activePane="bottomRight" state="frozen"/>
      <selection pane="topRight" activeCell="B1" sqref="B1"/>
      <selection pane="bottomLeft" activeCell="A5" sqref="A5"/>
      <selection pane="bottomRight" activeCell="B8" sqref="B8:G8"/>
    </sheetView>
  </sheetViews>
  <sheetFormatPr baseColWidth="10" defaultRowHeight="42.6" customHeight="1" x14ac:dyDescent="0.25"/>
  <cols>
    <col min="1" max="1" width="32.6640625" style="77" customWidth="1"/>
    <col min="2" max="7" width="21.88671875" style="70" customWidth="1"/>
    <col min="8" max="10" width="11.5546875" style="70"/>
    <col min="11" max="11" width="14.5546875" style="70" customWidth="1"/>
    <col min="12" max="12" width="22.77734375" style="70" customWidth="1"/>
    <col min="13" max="16384" width="11.5546875" style="70"/>
  </cols>
  <sheetData>
    <row r="1" spans="1:9" ht="42.6" customHeight="1" x14ac:dyDescent="0.25">
      <c r="A1" s="67"/>
      <c r="B1" s="68"/>
      <c r="C1" s="68"/>
      <c r="D1" s="68"/>
      <c r="E1" s="68"/>
      <c r="F1" s="68"/>
      <c r="G1" s="69"/>
    </row>
    <row r="2" spans="1:9" ht="42.6" customHeight="1" x14ac:dyDescent="0.25">
      <c r="A2" s="71"/>
      <c r="G2" s="72"/>
    </row>
    <row r="3" spans="1:9" ht="45.6" customHeight="1" x14ac:dyDescent="0.25">
      <c r="A3" s="109" t="s">
        <v>103</v>
      </c>
      <c r="B3" s="110"/>
      <c r="C3" s="110"/>
      <c r="D3" s="110"/>
      <c r="E3" s="110"/>
      <c r="F3" s="110"/>
      <c r="G3" s="111"/>
    </row>
    <row r="4" spans="1:9" ht="66.599999999999994" customHeight="1" x14ac:dyDescent="0.25">
      <c r="A4" s="73"/>
      <c r="B4" s="74"/>
      <c r="C4" s="74"/>
      <c r="D4" s="74"/>
      <c r="E4" s="74"/>
      <c r="F4" s="74"/>
      <c r="G4" s="75"/>
    </row>
    <row r="5" spans="1:9" ht="42.6" customHeight="1" x14ac:dyDescent="0.25">
      <c r="A5" s="115" t="s">
        <v>61</v>
      </c>
      <c r="B5" s="116"/>
      <c r="C5" s="116"/>
      <c r="D5" s="116"/>
      <c r="E5" s="116"/>
      <c r="F5" s="116"/>
      <c r="G5" s="117"/>
    </row>
    <row r="6" spans="1:9" ht="42.6" customHeight="1" x14ac:dyDescent="0.25">
      <c r="A6" s="76" t="s">
        <v>100</v>
      </c>
      <c r="B6" s="120"/>
      <c r="C6" s="120"/>
      <c r="D6" s="120"/>
      <c r="E6" s="120"/>
      <c r="F6" s="120"/>
      <c r="G6" s="121"/>
    </row>
    <row r="7" spans="1:9" ht="42.6" customHeight="1" x14ac:dyDescent="0.25">
      <c r="A7" s="76" t="s">
        <v>16</v>
      </c>
      <c r="B7" s="118"/>
      <c r="C7" s="118"/>
      <c r="D7" s="118"/>
      <c r="E7" s="118"/>
      <c r="F7" s="118"/>
      <c r="G7" s="119"/>
    </row>
    <row r="8" spans="1:9" ht="42.6" customHeight="1" x14ac:dyDescent="0.25">
      <c r="A8" s="76" t="s">
        <v>80</v>
      </c>
      <c r="B8" s="118"/>
      <c r="C8" s="118"/>
      <c r="D8" s="118"/>
      <c r="E8" s="118"/>
      <c r="F8" s="118"/>
      <c r="G8" s="119"/>
    </row>
    <row r="9" spans="1:9" ht="42.6" customHeight="1" x14ac:dyDescent="0.25">
      <c r="A9" s="76" t="s">
        <v>42</v>
      </c>
      <c r="B9" s="118"/>
      <c r="C9" s="118"/>
      <c r="D9" s="118"/>
      <c r="E9" s="118"/>
      <c r="F9" s="118"/>
      <c r="G9" s="119"/>
    </row>
    <row r="10" spans="1:9" ht="42.6" customHeight="1" x14ac:dyDescent="0.25">
      <c r="A10" s="76" t="s">
        <v>115</v>
      </c>
      <c r="B10" s="118"/>
      <c r="C10" s="118"/>
      <c r="D10" s="118"/>
      <c r="E10" s="118"/>
      <c r="F10" s="118"/>
      <c r="G10" s="119"/>
    </row>
    <row r="11" spans="1:9" ht="42.6" customHeight="1" x14ac:dyDescent="0.25">
      <c r="A11" s="76" t="s">
        <v>63</v>
      </c>
      <c r="B11" s="118"/>
      <c r="C11" s="118"/>
      <c r="D11" s="118"/>
      <c r="E11" s="118"/>
      <c r="F11" s="118"/>
      <c r="G11" s="119"/>
    </row>
    <row r="12" spans="1:9" ht="42.6" customHeight="1" x14ac:dyDescent="0.25">
      <c r="A12" s="76" t="s">
        <v>64</v>
      </c>
      <c r="B12" s="118"/>
      <c r="C12" s="118"/>
      <c r="D12" s="118"/>
      <c r="E12" s="118"/>
      <c r="F12" s="118"/>
      <c r="G12" s="119"/>
    </row>
    <row r="13" spans="1:9" ht="42.6" customHeight="1" x14ac:dyDescent="0.25">
      <c r="A13" s="76" t="s">
        <v>65</v>
      </c>
      <c r="B13" s="118"/>
      <c r="C13" s="118"/>
      <c r="D13" s="118"/>
      <c r="E13" s="118"/>
      <c r="F13" s="118"/>
      <c r="G13" s="119"/>
    </row>
    <row r="14" spans="1:9" ht="58.8" customHeight="1" x14ac:dyDescent="0.25">
      <c r="A14" s="76" t="s">
        <v>67</v>
      </c>
      <c r="B14" s="118"/>
      <c r="C14" s="118"/>
      <c r="D14" s="118"/>
      <c r="E14" s="118"/>
      <c r="F14" s="118"/>
      <c r="G14" s="119"/>
      <c r="I14" s="77"/>
    </row>
    <row r="15" spans="1:9" ht="42.6" customHeight="1" x14ac:dyDescent="0.25">
      <c r="A15" s="76" t="s">
        <v>66</v>
      </c>
      <c r="B15" s="118"/>
      <c r="C15" s="118"/>
      <c r="D15" s="118"/>
      <c r="E15" s="118"/>
      <c r="F15" s="118"/>
      <c r="G15" s="119"/>
      <c r="I15" s="77"/>
    </row>
    <row r="16" spans="1:9" ht="42.6" customHeight="1" x14ac:dyDescent="0.25">
      <c r="A16" s="76" t="s">
        <v>17</v>
      </c>
      <c r="B16" s="118"/>
      <c r="C16" s="118"/>
      <c r="D16" s="118"/>
      <c r="E16" s="118"/>
      <c r="F16" s="118"/>
      <c r="G16" s="119"/>
    </row>
    <row r="17" spans="1:7" ht="42.6" customHeight="1" x14ac:dyDescent="0.25">
      <c r="A17" s="76" t="s">
        <v>84</v>
      </c>
      <c r="B17" s="102"/>
      <c r="C17" s="102"/>
      <c r="D17" s="102"/>
      <c r="E17" s="102"/>
      <c r="F17" s="102"/>
      <c r="G17" s="103"/>
    </row>
    <row r="18" spans="1:7" ht="42.6" customHeight="1" x14ac:dyDescent="0.25">
      <c r="A18" s="76" t="s">
        <v>83</v>
      </c>
      <c r="B18" s="104"/>
      <c r="C18" s="104"/>
      <c r="D18" s="104"/>
      <c r="E18" s="104"/>
      <c r="F18" s="104"/>
      <c r="G18" s="105"/>
    </row>
    <row r="19" spans="1:7" ht="42.6" customHeight="1" x14ac:dyDescent="0.25">
      <c r="A19" s="106" t="s">
        <v>116</v>
      </c>
      <c r="B19" s="107"/>
      <c r="C19" s="107"/>
      <c r="D19" s="107"/>
      <c r="E19" s="107"/>
      <c r="F19" s="107"/>
      <c r="G19" s="108"/>
    </row>
    <row r="20" spans="1:7" ht="33" customHeight="1" x14ac:dyDescent="0.25">
      <c r="A20" s="78"/>
      <c r="G20" s="72"/>
    </row>
    <row r="21" spans="1:7" ht="42.6" customHeight="1" x14ac:dyDescent="0.25">
      <c r="A21" s="115" t="s">
        <v>78</v>
      </c>
      <c r="B21" s="116"/>
      <c r="C21" s="116"/>
      <c r="D21" s="116"/>
      <c r="E21" s="116"/>
      <c r="F21" s="116"/>
      <c r="G21" s="117"/>
    </row>
    <row r="22" spans="1:7" ht="42.6" customHeight="1" x14ac:dyDescent="0.25">
      <c r="A22" s="99" t="s">
        <v>82</v>
      </c>
      <c r="B22" s="100"/>
      <c r="C22" s="100"/>
      <c r="D22" s="100"/>
      <c r="E22" s="100"/>
      <c r="F22" s="100"/>
      <c r="G22" s="101"/>
    </row>
    <row r="23" spans="1:7" ht="42.6" customHeight="1" x14ac:dyDescent="0.25">
      <c r="A23" s="79"/>
      <c r="B23" s="80" t="s">
        <v>86</v>
      </c>
      <c r="C23" s="80" t="s">
        <v>8</v>
      </c>
      <c r="D23" s="80" t="s">
        <v>9</v>
      </c>
      <c r="E23" s="80" t="s">
        <v>39</v>
      </c>
      <c r="F23" s="81" t="s">
        <v>79</v>
      </c>
      <c r="G23" s="82" t="s">
        <v>101</v>
      </c>
    </row>
    <row r="24" spans="1:7" ht="42.6" customHeight="1" x14ac:dyDescent="0.25">
      <c r="A24" s="83" t="s">
        <v>43</v>
      </c>
      <c r="B24" s="84"/>
      <c r="C24" s="85"/>
      <c r="D24" s="85"/>
      <c r="E24" s="85"/>
      <c r="F24" s="86"/>
      <c r="G24" s="87"/>
    </row>
    <row r="25" spans="1:7" ht="42.6" customHeight="1" x14ac:dyDescent="0.25">
      <c r="A25" s="83" t="s">
        <v>44</v>
      </c>
      <c r="B25" s="84"/>
      <c r="C25" s="85"/>
      <c r="D25" s="85"/>
      <c r="E25" s="85"/>
      <c r="F25" s="86"/>
      <c r="G25" s="87"/>
    </row>
    <row r="26" spans="1:7" ht="42.6" customHeight="1" x14ac:dyDescent="0.25">
      <c r="A26" s="83" t="s">
        <v>52</v>
      </c>
      <c r="B26" s="84"/>
      <c r="C26" s="85"/>
      <c r="D26" s="85"/>
      <c r="E26" s="85"/>
      <c r="F26" s="86"/>
      <c r="G26" s="87"/>
    </row>
    <row r="27" spans="1:7" ht="42.6" customHeight="1" x14ac:dyDescent="0.25">
      <c r="A27" s="83" t="s">
        <v>55</v>
      </c>
      <c r="B27" s="84"/>
      <c r="C27" s="84"/>
      <c r="D27" s="84"/>
      <c r="E27" s="84"/>
      <c r="F27" s="84"/>
      <c r="G27" s="88"/>
    </row>
    <row r="28" spans="1:7" ht="42.6" customHeight="1" x14ac:dyDescent="0.25">
      <c r="A28" s="83" t="s">
        <v>56</v>
      </c>
      <c r="B28" s="84"/>
      <c r="C28" s="85"/>
      <c r="D28" s="85"/>
      <c r="E28" s="85"/>
      <c r="F28" s="86"/>
      <c r="G28" s="87"/>
    </row>
    <row r="29" spans="1:7" ht="42.6" customHeight="1" x14ac:dyDescent="0.25">
      <c r="A29" s="83" t="s">
        <v>57</v>
      </c>
      <c r="B29" s="84"/>
      <c r="C29" s="85"/>
      <c r="D29" s="85"/>
      <c r="E29" s="85"/>
      <c r="F29" s="86"/>
      <c r="G29" s="87"/>
    </row>
    <row r="30" spans="1:7" ht="42.6" customHeight="1" x14ac:dyDescent="0.25">
      <c r="A30" s="83" t="s">
        <v>58</v>
      </c>
      <c r="B30" s="84"/>
      <c r="C30" s="85"/>
      <c r="D30" s="85"/>
      <c r="E30" s="85"/>
      <c r="F30" s="86"/>
      <c r="G30" s="87"/>
    </row>
    <row r="31" spans="1:7" ht="42.6" customHeight="1" x14ac:dyDescent="0.25">
      <c r="A31" s="83" t="s">
        <v>59</v>
      </c>
      <c r="B31" s="84"/>
      <c r="C31" s="85"/>
      <c r="D31" s="85"/>
      <c r="E31" s="85"/>
      <c r="F31" s="86"/>
      <c r="G31" s="87"/>
    </row>
    <row r="32" spans="1:7" ht="42.6" customHeight="1" x14ac:dyDescent="0.25">
      <c r="A32" s="83" t="s">
        <v>60</v>
      </c>
      <c r="B32" s="84"/>
      <c r="C32" s="85"/>
      <c r="D32" s="85"/>
      <c r="E32" s="85"/>
      <c r="F32" s="86"/>
      <c r="G32" s="87"/>
    </row>
    <row r="33" spans="1:7" ht="42.6" customHeight="1" x14ac:dyDescent="0.25">
      <c r="A33" s="83" t="s">
        <v>45</v>
      </c>
      <c r="B33" s="84"/>
      <c r="C33" s="85"/>
      <c r="D33" s="85"/>
      <c r="E33" s="85"/>
      <c r="F33" s="86"/>
      <c r="G33" s="87"/>
    </row>
    <row r="34" spans="1:7" ht="42.6" customHeight="1" x14ac:dyDescent="0.25">
      <c r="A34" s="83" t="s">
        <v>46</v>
      </c>
      <c r="B34" s="84"/>
      <c r="C34" s="85"/>
      <c r="D34" s="85"/>
      <c r="E34" s="85"/>
      <c r="F34" s="86"/>
      <c r="G34" s="87"/>
    </row>
    <row r="35" spans="1:7" ht="42.6" customHeight="1" x14ac:dyDescent="0.25">
      <c r="A35" s="83" t="s">
        <v>47</v>
      </c>
      <c r="B35" s="84"/>
      <c r="C35" s="85"/>
      <c r="D35" s="85"/>
      <c r="E35" s="85"/>
      <c r="F35" s="86"/>
      <c r="G35" s="87"/>
    </row>
    <row r="36" spans="1:7" ht="42.6" customHeight="1" x14ac:dyDescent="0.25">
      <c r="A36" s="83" t="s">
        <v>53</v>
      </c>
      <c r="B36" s="84"/>
      <c r="C36" s="85"/>
      <c r="D36" s="85"/>
      <c r="E36" s="85"/>
      <c r="F36" s="86"/>
      <c r="G36" s="87"/>
    </row>
    <row r="37" spans="1:7" ht="42.6" customHeight="1" x14ac:dyDescent="0.25">
      <c r="A37" s="112" t="s">
        <v>87</v>
      </c>
      <c r="B37" s="113"/>
      <c r="C37" s="113"/>
      <c r="D37" s="113"/>
      <c r="E37" s="113"/>
      <c r="F37" s="113"/>
      <c r="G37" s="114"/>
    </row>
    <row r="38" spans="1:7" ht="42.6" customHeight="1" x14ac:dyDescent="0.25">
      <c r="A38" s="89"/>
      <c r="B38" s="90"/>
      <c r="C38" s="91"/>
      <c r="D38" s="91"/>
      <c r="E38" s="91"/>
      <c r="G38" s="72"/>
    </row>
    <row r="39" spans="1:7" ht="42.6" customHeight="1" x14ac:dyDescent="0.25">
      <c r="A39" s="99" t="s">
        <v>81</v>
      </c>
      <c r="B39" s="100"/>
      <c r="C39" s="100"/>
      <c r="D39" s="100"/>
      <c r="E39" s="100"/>
      <c r="F39" s="100"/>
      <c r="G39" s="101"/>
    </row>
    <row r="40" spans="1:7" ht="42.6" customHeight="1" x14ac:dyDescent="0.25">
      <c r="A40" s="83"/>
      <c r="B40" s="81" t="s">
        <v>11</v>
      </c>
      <c r="C40" s="81" t="s">
        <v>12</v>
      </c>
      <c r="D40" s="81" t="s">
        <v>51</v>
      </c>
      <c r="E40" s="81" t="s">
        <v>97</v>
      </c>
      <c r="F40" s="81" t="s">
        <v>98</v>
      </c>
      <c r="G40" s="82" t="s">
        <v>99</v>
      </c>
    </row>
    <row r="41" spans="1:7" ht="42.6" customHeight="1" x14ac:dyDescent="0.25">
      <c r="A41" s="83" t="s">
        <v>69</v>
      </c>
      <c r="B41" s="92"/>
      <c r="C41" s="92"/>
      <c r="D41" s="92"/>
      <c r="E41" s="86"/>
      <c r="F41" s="86"/>
      <c r="G41" s="87"/>
    </row>
    <row r="42" spans="1:7" ht="42.6" customHeight="1" x14ac:dyDescent="0.25">
      <c r="A42" s="83" t="s">
        <v>54</v>
      </c>
      <c r="B42" s="92"/>
      <c r="C42" s="92"/>
      <c r="D42" s="92"/>
      <c r="E42" s="92"/>
      <c r="F42" s="92"/>
      <c r="G42" s="87"/>
    </row>
    <row r="43" spans="1:7" ht="42.6" customHeight="1" x14ac:dyDescent="0.25">
      <c r="A43" s="83" t="s">
        <v>70</v>
      </c>
      <c r="B43" s="92"/>
      <c r="C43" s="92"/>
      <c r="D43" s="92"/>
      <c r="E43" s="86"/>
      <c r="F43" s="86"/>
      <c r="G43" s="87"/>
    </row>
    <row r="44" spans="1:7" ht="42.6" customHeight="1" x14ac:dyDescent="0.25">
      <c r="A44" s="83" t="s">
        <v>71</v>
      </c>
      <c r="B44" s="92"/>
      <c r="C44" s="92"/>
      <c r="D44" s="92"/>
      <c r="E44" s="86"/>
      <c r="F44" s="86"/>
      <c r="G44" s="87"/>
    </row>
    <row r="45" spans="1:7" ht="42.6" customHeight="1" x14ac:dyDescent="0.25">
      <c r="A45" s="83" t="s">
        <v>10</v>
      </c>
      <c r="B45" s="92"/>
      <c r="C45" s="92"/>
      <c r="D45" s="92"/>
      <c r="E45" s="86"/>
      <c r="F45" s="86"/>
      <c r="G45" s="87"/>
    </row>
    <row r="46" spans="1:7" ht="42.6" customHeight="1" x14ac:dyDescent="0.25">
      <c r="A46" s="83" t="s">
        <v>88</v>
      </c>
      <c r="B46" s="92"/>
      <c r="C46" s="92"/>
      <c r="D46" s="92"/>
      <c r="E46" s="86"/>
      <c r="F46" s="86"/>
      <c r="G46" s="87"/>
    </row>
    <row r="47" spans="1:7" ht="42.6" customHeight="1" x14ac:dyDescent="0.25">
      <c r="A47" s="83" t="s">
        <v>72</v>
      </c>
      <c r="B47" s="92"/>
      <c r="C47" s="92"/>
      <c r="D47" s="92"/>
      <c r="E47" s="86"/>
      <c r="F47" s="86"/>
      <c r="G47" s="87"/>
    </row>
    <row r="48" spans="1:7" ht="42.6" customHeight="1" x14ac:dyDescent="0.25">
      <c r="A48" s="83" t="s">
        <v>73</v>
      </c>
      <c r="B48" s="92"/>
      <c r="C48" s="92"/>
      <c r="D48" s="92"/>
      <c r="E48" s="86"/>
      <c r="F48" s="86"/>
      <c r="G48" s="87"/>
    </row>
    <row r="49" spans="1:7" ht="42.6" customHeight="1" x14ac:dyDescent="0.25">
      <c r="A49" s="83" t="s">
        <v>74</v>
      </c>
      <c r="B49" s="92"/>
      <c r="C49" s="92"/>
      <c r="D49" s="92"/>
      <c r="E49" s="86"/>
      <c r="F49" s="86"/>
      <c r="G49" s="87"/>
    </row>
    <row r="50" spans="1:7" ht="42.6" customHeight="1" x14ac:dyDescent="0.25">
      <c r="A50" s="83" t="s">
        <v>75</v>
      </c>
      <c r="B50" s="92"/>
      <c r="C50" s="92"/>
      <c r="D50" s="92"/>
      <c r="E50" s="86"/>
      <c r="F50" s="86"/>
      <c r="G50" s="87"/>
    </row>
    <row r="51" spans="1:7" ht="42.6" customHeight="1" x14ac:dyDescent="0.25">
      <c r="A51" s="83" t="s">
        <v>76</v>
      </c>
      <c r="B51" s="92"/>
      <c r="C51" s="92"/>
      <c r="D51" s="92"/>
      <c r="E51" s="86"/>
      <c r="F51" s="86"/>
      <c r="G51" s="87"/>
    </row>
    <row r="52" spans="1:7" ht="42.6" customHeight="1" x14ac:dyDescent="0.25">
      <c r="A52" s="83" t="s">
        <v>117</v>
      </c>
      <c r="B52" s="92"/>
      <c r="C52" s="92"/>
      <c r="D52" s="92"/>
      <c r="E52" s="86"/>
      <c r="F52" s="86"/>
      <c r="G52" s="87"/>
    </row>
    <row r="53" spans="1:7" ht="42.6" customHeight="1" x14ac:dyDescent="0.25">
      <c r="A53" s="83" t="s">
        <v>118</v>
      </c>
      <c r="B53" s="84"/>
      <c r="C53" s="84"/>
      <c r="D53" s="84"/>
      <c r="E53" s="84"/>
      <c r="F53" s="84"/>
      <c r="G53" s="88"/>
    </row>
    <row r="54" spans="1:7" ht="42.6" customHeight="1" x14ac:dyDescent="0.25">
      <c r="A54" s="83" t="s">
        <v>119</v>
      </c>
      <c r="B54" s="92"/>
      <c r="C54" s="92"/>
      <c r="D54" s="92"/>
      <c r="E54" s="86"/>
      <c r="F54" s="86"/>
      <c r="G54" s="87"/>
    </row>
    <row r="55" spans="1:7" ht="42.6" customHeight="1" x14ac:dyDescent="0.25">
      <c r="A55" s="83" t="s">
        <v>120</v>
      </c>
      <c r="B55" s="92"/>
      <c r="C55" s="92"/>
      <c r="D55" s="92"/>
      <c r="E55" s="86"/>
      <c r="F55" s="86"/>
      <c r="G55" s="87"/>
    </row>
    <row r="56" spans="1:7" ht="42.6" customHeight="1" x14ac:dyDescent="0.25">
      <c r="A56" s="83" t="s">
        <v>89</v>
      </c>
      <c r="B56" s="92"/>
      <c r="C56" s="92"/>
      <c r="D56" s="92"/>
      <c r="E56" s="86"/>
      <c r="F56" s="86"/>
      <c r="G56" s="87"/>
    </row>
    <row r="57" spans="1:7" ht="42.6" customHeight="1" x14ac:dyDescent="0.25">
      <c r="A57" s="83" t="s">
        <v>90</v>
      </c>
      <c r="B57" s="92"/>
      <c r="C57" s="92"/>
      <c r="D57" s="92"/>
      <c r="E57" s="86"/>
      <c r="F57" s="86"/>
      <c r="G57" s="87"/>
    </row>
    <row r="58" spans="1:7" ht="42.6" customHeight="1" x14ac:dyDescent="0.25">
      <c r="A58" s="83" t="s">
        <v>91</v>
      </c>
      <c r="B58" s="92"/>
      <c r="C58" s="92"/>
      <c r="D58" s="92"/>
      <c r="E58" s="86"/>
      <c r="F58" s="86"/>
      <c r="G58" s="87"/>
    </row>
    <row r="59" spans="1:7" ht="42.6" customHeight="1" x14ac:dyDescent="0.25">
      <c r="A59" s="83" t="s">
        <v>92</v>
      </c>
      <c r="B59" s="92"/>
      <c r="C59" s="92"/>
      <c r="D59" s="92"/>
      <c r="E59" s="86"/>
      <c r="F59" s="86"/>
      <c r="G59" s="87"/>
    </row>
    <row r="60" spans="1:7" ht="42.6" customHeight="1" x14ac:dyDescent="0.25">
      <c r="A60" s="83" t="s">
        <v>93</v>
      </c>
      <c r="B60" s="92"/>
      <c r="C60" s="92"/>
      <c r="D60" s="92"/>
      <c r="E60" s="86"/>
      <c r="F60" s="86"/>
      <c r="G60" s="87"/>
    </row>
    <row r="61" spans="1:7" ht="42.6" customHeight="1" x14ac:dyDescent="0.25">
      <c r="A61" s="83" t="s">
        <v>94</v>
      </c>
      <c r="B61" s="92"/>
      <c r="C61" s="92"/>
      <c r="D61" s="92"/>
      <c r="E61" s="86"/>
      <c r="F61" s="86"/>
      <c r="G61" s="87"/>
    </row>
    <row r="62" spans="1:7" ht="42.6" customHeight="1" x14ac:dyDescent="0.25">
      <c r="A62" s="83" t="s">
        <v>68</v>
      </c>
      <c r="B62" s="92"/>
      <c r="C62" s="92"/>
      <c r="D62" s="92"/>
      <c r="E62" s="86"/>
      <c r="F62" s="86"/>
      <c r="G62" s="87"/>
    </row>
    <row r="63" spans="1:7" ht="42.6" customHeight="1" thickBot="1" x14ac:dyDescent="0.3">
      <c r="A63" s="93"/>
      <c r="B63" s="94"/>
      <c r="C63" s="94"/>
      <c r="D63" s="94"/>
      <c r="E63" s="94"/>
      <c r="F63" s="94"/>
      <c r="G63" s="95"/>
    </row>
  </sheetData>
  <sheetProtection algorithmName="SHA-512" hashValue="1qC+cEORfzTsxoYJHNUqe4Zs/nwP08NJpfwnekNFTO5t2MzicLJRWZXBedb2jiziwxfDFlvyxyTHCOvR7My6kw==" saltValue="rn0sTx9Fn/mHPSlZFRC0UA==" spinCount="100000" sheet="1" objects="1" scenarios="1" formatColumns="0"/>
  <mergeCells count="20">
    <mergeCell ref="A3:G3"/>
    <mergeCell ref="A37:G37"/>
    <mergeCell ref="A5:G5"/>
    <mergeCell ref="A21:G21"/>
    <mergeCell ref="B12:G12"/>
    <mergeCell ref="B13:G13"/>
    <mergeCell ref="B14:G14"/>
    <mergeCell ref="B15:G15"/>
    <mergeCell ref="B16:G16"/>
    <mergeCell ref="B7:G7"/>
    <mergeCell ref="B8:G8"/>
    <mergeCell ref="B9:G9"/>
    <mergeCell ref="B10:G10"/>
    <mergeCell ref="B11:G11"/>
    <mergeCell ref="B6:G6"/>
    <mergeCell ref="A39:G39"/>
    <mergeCell ref="A22:G22"/>
    <mergeCell ref="B17:G17"/>
    <mergeCell ref="B18:G18"/>
    <mergeCell ref="A19:G19"/>
  </mergeCells>
  <phoneticPr fontId="13" type="noConversion"/>
  <pageMargins left="0.70866141732283472" right="0.70866141732283472" top="0.74803149606299213" bottom="0.74803149606299213" header="0.31496062992125984" footer="0.31496062992125984"/>
  <pageSetup paperSize="9" scale="90" orientation="landscape"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98842EE-2F03-428A-9861-2A71DEC886F1}">
          <x14:formula1>
            <xm:f>lists!$A$15:$A$20</xm:f>
          </x14:formula1>
          <xm:sqref>B10:G10</xm:sqref>
        </x14:dataValidation>
        <x14:dataValidation type="list" allowBlank="1" showInputMessage="1" showErrorMessage="1" xr:uid="{307E0BC1-C3EC-47A0-90F9-BB7ACE501CC5}">
          <x14:formula1>
            <xm:f>lists!$A$9:$A$10</xm:f>
          </x14:formula1>
          <xm:sqref>B53:G53 B27:G27</xm:sqref>
        </x14:dataValidation>
        <x14:dataValidation type="list" allowBlank="1" showInputMessage="1" showErrorMessage="1" xr:uid="{E820932F-E7D0-4E9C-815A-5258CD20563A}">
          <x14:formula1>
            <xm:f>lists!$A$43:$A$49</xm:f>
          </x14:formula1>
          <xm:sqref>B42:G42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5D51-6D15-47AC-86D3-C6B43B780247}">
  <sheetPr>
    <tabColor rgb="FF065E34"/>
  </sheetPr>
  <dimension ref="A1:J58"/>
  <sheetViews>
    <sheetView showGridLines="0" workbookViewId="0">
      <selection activeCell="A3" sqref="A3:G3"/>
    </sheetView>
  </sheetViews>
  <sheetFormatPr baseColWidth="10" defaultRowHeight="35.4" customHeight="1" x14ac:dyDescent="0.25"/>
  <cols>
    <col min="1" max="1" width="33.44140625" style="3" customWidth="1"/>
    <col min="2" max="2" width="25" style="3" customWidth="1"/>
    <col min="3" max="3" width="26.33203125" style="3" customWidth="1"/>
    <col min="4" max="5" width="29.109375" style="3" customWidth="1"/>
    <col min="6" max="6" width="17.88671875" style="3" customWidth="1"/>
    <col min="7" max="8" width="11.5546875" style="3"/>
    <col min="9" max="9" width="35.77734375" style="3" customWidth="1"/>
    <col min="10" max="16384" width="11.5546875" style="3"/>
  </cols>
  <sheetData>
    <row r="1" spans="1:10" ht="35.4" customHeight="1" x14ac:dyDescent="0.25">
      <c r="A1" s="122" t="s">
        <v>49</v>
      </c>
      <c r="B1" s="123"/>
      <c r="C1" s="123"/>
      <c r="D1" s="45"/>
      <c r="E1" s="45"/>
      <c r="F1" s="45"/>
      <c r="G1" s="46"/>
    </row>
    <row r="2" spans="1:10" ht="35.4" customHeight="1" x14ac:dyDescent="0.25">
      <c r="A2" s="124" t="s">
        <v>113</v>
      </c>
      <c r="B2" s="125"/>
      <c r="C2" s="125"/>
      <c r="D2" s="125"/>
      <c r="E2" s="125"/>
      <c r="F2" s="125"/>
      <c r="G2" s="126"/>
      <c r="I2" s="61"/>
    </row>
    <row r="3" spans="1:10" ht="48.6" customHeight="1" x14ac:dyDescent="0.25">
      <c r="A3" s="124" t="s">
        <v>85</v>
      </c>
      <c r="B3" s="125"/>
      <c r="C3" s="125"/>
      <c r="D3" s="125"/>
      <c r="E3" s="125"/>
      <c r="F3" s="125"/>
      <c r="G3" s="126"/>
      <c r="I3" s="61"/>
    </row>
    <row r="4" spans="1:10" ht="19.2" customHeight="1" x14ac:dyDescent="0.25">
      <c r="A4" s="43"/>
      <c r="B4" s="57"/>
      <c r="C4" s="57"/>
      <c r="D4" s="57"/>
      <c r="E4" s="57"/>
      <c r="F4" s="57"/>
      <c r="G4" s="44"/>
      <c r="I4" s="61"/>
    </row>
    <row r="5" spans="1:10" ht="35.4" customHeight="1" x14ac:dyDescent="0.25">
      <c r="A5" s="96" t="s">
        <v>102</v>
      </c>
      <c r="B5" s="97"/>
      <c r="C5" s="97"/>
      <c r="D5" s="97"/>
      <c r="E5" s="97"/>
      <c r="F5" s="97"/>
      <c r="G5" s="98"/>
      <c r="I5" s="62"/>
    </row>
    <row r="6" spans="1:10" ht="35.4" customHeight="1" x14ac:dyDescent="0.25">
      <c r="A6" s="99" t="s">
        <v>28</v>
      </c>
      <c r="B6" s="100"/>
      <c r="C6" s="100"/>
      <c r="D6" s="100"/>
      <c r="E6" s="100"/>
      <c r="F6" s="100"/>
      <c r="G6" s="101"/>
      <c r="I6" s="63"/>
    </row>
    <row r="7" spans="1:10" ht="35.4" customHeight="1" x14ac:dyDescent="0.25">
      <c r="A7" s="28" t="s">
        <v>18</v>
      </c>
      <c r="B7" s="5" t="s">
        <v>19</v>
      </c>
      <c r="C7" s="5" t="s">
        <v>13</v>
      </c>
      <c r="D7" s="5" t="s">
        <v>20</v>
      </c>
      <c r="E7" s="5" t="s">
        <v>21</v>
      </c>
      <c r="F7" s="6" t="s">
        <v>22</v>
      </c>
      <c r="G7" s="26"/>
      <c r="J7" s="64"/>
    </row>
    <row r="8" spans="1:10" ht="35.4" customHeight="1" x14ac:dyDescent="0.25">
      <c r="A8" s="47"/>
      <c r="B8" s="11"/>
      <c r="C8" s="21"/>
      <c r="D8" s="21"/>
      <c r="E8" s="21"/>
      <c r="F8" s="17"/>
      <c r="G8" s="26"/>
      <c r="J8" s="62"/>
    </row>
    <row r="9" spans="1:10" ht="35.4" customHeight="1" x14ac:dyDescent="0.25">
      <c r="A9" s="47"/>
      <c r="B9" s="11"/>
      <c r="C9" s="21"/>
      <c r="D9" s="21"/>
      <c r="E9" s="21"/>
      <c r="F9" s="17"/>
      <c r="G9" s="26"/>
    </row>
    <row r="10" spans="1:10" ht="35.4" customHeight="1" x14ac:dyDescent="0.25">
      <c r="A10" s="47"/>
      <c r="B10" s="11"/>
      <c r="C10" s="21"/>
      <c r="D10" s="21"/>
      <c r="E10" s="21"/>
      <c r="F10" s="17"/>
      <c r="G10" s="26"/>
    </row>
    <row r="11" spans="1:10" ht="35.4" customHeight="1" x14ac:dyDescent="0.25">
      <c r="A11" s="47"/>
      <c r="B11" s="11"/>
      <c r="C11" s="21"/>
      <c r="D11" s="21"/>
      <c r="E11" s="21"/>
      <c r="F11" s="17"/>
      <c r="G11" s="26"/>
    </row>
    <row r="12" spans="1:10" ht="35.4" customHeight="1" x14ac:dyDescent="0.25">
      <c r="A12" s="47"/>
      <c r="B12" s="11"/>
      <c r="C12" s="21"/>
      <c r="D12" s="21"/>
      <c r="E12" s="21"/>
      <c r="F12" s="17"/>
      <c r="G12" s="26"/>
    </row>
    <row r="13" spans="1:10" ht="35.4" customHeight="1" x14ac:dyDescent="0.25">
      <c r="A13" s="47"/>
      <c r="B13" s="11"/>
      <c r="C13" s="21"/>
      <c r="D13" s="21"/>
      <c r="E13" s="21"/>
      <c r="F13" s="17"/>
      <c r="G13" s="26"/>
    </row>
    <row r="14" spans="1:10" ht="35.4" customHeight="1" x14ac:dyDescent="0.25">
      <c r="A14" s="48"/>
      <c r="B14" s="11"/>
      <c r="C14" s="21"/>
      <c r="D14" s="22"/>
      <c r="E14" s="22"/>
      <c r="F14" s="18"/>
      <c r="G14" s="26"/>
    </row>
    <row r="15" spans="1:10" ht="35.4" customHeight="1" x14ac:dyDescent="0.25">
      <c r="A15" s="48"/>
      <c r="B15" s="11"/>
      <c r="C15" s="21"/>
      <c r="D15" s="22"/>
      <c r="E15" s="22"/>
      <c r="F15" s="18"/>
      <c r="G15" s="26"/>
    </row>
    <row r="16" spans="1:10" ht="35.4" customHeight="1" x14ac:dyDescent="0.25">
      <c r="A16" s="32"/>
      <c r="B16" s="33"/>
      <c r="C16" s="33"/>
      <c r="D16" s="33"/>
      <c r="E16" s="33"/>
      <c r="F16" s="33"/>
      <c r="G16" s="26"/>
    </row>
    <row r="17" spans="1:7" ht="35.4" customHeight="1" x14ac:dyDescent="0.25">
      <c r="A17" s="99" t="s">
        <v>23</v>
      </c>
      <c r="B17" s="100"/>
      <c r="C17" s="100"/>
      <c r="D17" s="100"/>
      <c r="E17" s="100"/>
      <c r="F17" s="100"/>
      <c r="G17" s="101"/>
    </row>
    <row r="18" spans="1:7" ht="35.4" customHeight="1" x14ac:dyDescent="0.25">
      <c r="A18" s="28" t="s">
        <v>18</v>
      </c>
      <c r="B18" s="5" t="s">
        <v>19</v>
      </c>
      <c r="C18" s="5" t="s">
        <v>24</v>
      </c>
      <c r="D18" s="5" t="s">
        <v>20</v>
      </c>
      <c r="E18" s="6" t="s">
        <v>5</v>
      </c>
      <c r="G18" s="26"/>
    </row>
    <row r="19" spans="1:7" ht="35.4" customHeight="1" x14ac:dyDescent="0.25">
      <c r="A19" s="49"/>
      <c r="B19" s="11"/>
      <c r="C19" s="12"/>
      <c r="D19" s="12"/>
      <c r="E19" s="19"/>
      <c r="G19" s="26"/>
    </row>
    <row r="20" spans="1:7" ht="35.4" customHeight="1" x14ac:dyDescent="0.25">
      <c r="A20" s="49"/>
      <c r="B20" s="11"/>
      <c r="C20" s="12"/>
      <c r="D20" s="12"/>
      <c r="E20" s="19"/>
      <c r="G20" s="26"/>
    </row>
    <row r="21" spans="1:7" ht="35.4" customHeight="1" x14ac:dyDescent="0.25">
      <c r="A21" s="49"/>
      <c r="B21" s="11"/>
      <c r="C21" s="12"/>
      <c r="D21" s="12"/>
      <c r="E21" s="19"/>
      <c r="G21" s="26"/>
    </row>
    <row r="22" spans="1:7" ht="35.4" customHeight="1" x14ac:dyDescent="0.25">
      <c r="A22" s="49"/>
      <c r="B22" s="11"/>
      <c r="C22" s="12"/>
      <c r="D22" s="12"/>
      <c r="E22" s="19"/>
      <c r="G22" s="26"/>
    </row>
    <row r="23" spans="1:7" ht="35.4" customHeight="1" x14ac:dyDescent="0.25">
      <c r="A23" s="50"/>
      <c r="B23" s="11"/>
      <c r="C23" s="14"/>
      <c r="D23" s="14"/>
      <c r="E23" s="20"/>
      <c r="G23" s="26"/>
    </row>
    <row r="24" spans="1:7" ht="35.4" customHeight="1" x14ac:dyDescent="0.25">
      <c r="A24" s="51"/>
      <c r="B24" s="58"/>
      <c r="C24" s="59"/>
      <c r="D24" s="59"/>
      <c r="E24" s="59"/>
      <c r="G24" s="26"/>
    </row>
    <row r="25" spans="1:7" ht="35.4" customHeight="1" x14ac:dyDescent="0.25">
      <c r="A25" s="99" t="s">
        <v>35</v>
      </c>
      <c r="B25" s="100"/>
      <c r="C25" s="100"/>
      <c r="D25" s="100"/>
      <c r="E25" s="100"/>
      <c r="F25" s="100"/>
      <c r="G25" s="101"/>
    </row>
    <row r="26" spans="1:7" ht="35.4" customHeight="1" x14ac:dyDescent="0.25">
      <c r="A26" s="28" t="s">
        <v>18</v>
      </c>
      <c r="B26" s="5" t="s">
        <v>19</v>
      </c>
      <c r="C26" s="5" t="s">
        <v>34</v>
      </c>
      <c r="D26" s="5" t="s">
        <v>5</v>
      </c>
      <c r="E26" s="7" t="s">
        <v>114</v>
      </c>
      <c r="F26" s="4" t="s">
        <v>25</v>
      </c>
      <c r="G26" s="26"/>
    </row>
    <row r="27" spans="1:7" ht="35.4" customHeight="1" x14ac:dyDescent="0.25">
      <c r="A27" s="49"/>
      <c r="B27" s="11"/>
      <c r="C27" s="12"/>
      <c r="D27" s="12"/>
      <c r="E27" s="12"/>
      <c r="F27" s="13"/>
      <c r="G27" s="26"/>
    </row>
    <row r="28" spans="1:7" ht="35.4" customHeight="1" x14ac:dyDescent="0.25">
      <c r="A28" s="49"/>
      <c r="B28" s="11"/>
      <c r="C28" s="12"/>
      <c r="D28" s="12"/>
      <c r="E28" s="12"/>
      <c r="F28" s="13"/>
      <c r="G28" s="26"/>
    </row>
    <row r="29" spans="1:7" ht="35.4" customHeight="1" x14ac:dyDescent="0.25">
      <c r="A29" s="49"/>
      <c r="B29" s="11"/>
      <c r="C29" s="12"/>
      <c r="D29" s="12"/>
      <c r="E29" s="12"/>
      <c r="F29" s="13"/>
      <c r="G29" s="26"/>
    </row>
    <row r="30" spans="1:7" ht="35.4" customHeight="1" x14ac:dyDescent="0.25">
      <c r="A30" s="49"/>
      <c r="B30" s="11"/>
      <c r="C30" s="12"/>
      <c r="D30" s="12"/>
      <c r="E30" s="12"/>
      <c r="F30" s="13"/>
      <c r="G30" s="26"/>
    </row>
    <row r="31" spans="1:7" ht="35.4" customHeight="1" x14ac:dyDescent="0.25">
      <c r="A31" s="49"/>
      <c r="B31" s="11"/>
      <c r="C31" s="12"/>
      <c r="D31" s="12"/>
      <c r="E31" s="12"/>
      <c r="F31" s="13"/>
      <c r="G31" s="26"/>
    </row>
    <row r="32" spans="1:7" ht="35.4" customHeight="1" x14ac:dyDescent="0.25">
      <c r="A32" s="49"/>
      <c r="B32" s="11"/>
      <c r="C32" s="12"/>
      <c r="D32" s="12"/>
      <c r="E32" s="12"/>
      <c r="F32" s="13"/>
      <c r="G32" s="26"/>
    </row>
    <row r="33" spans="1:7" ht="35.4" customHeight="1" x14ac:dyDescent="0.25">
      <c r="A33" s="49"/>
      <c r="B33" s="11"/>
      <c r="C33" s="12"/>
      <c r="D33" s="12"/>
      <c r="E33" s="12"/>
      <c r="F33" s="13"/>
      <c r="G33" s="26"/>
    </row>
    <row r="34" spans="1:7" ht="35.4" customHeight="1" x14ac:dyDescent="0.25">
      <c r="A34" s="32"/>
      <c r="B34" s="33"/>
      <c r="C34" s="33"/>
      <c r="D34" s="33"/>
      <c r="E34" s="33"/>
      <c r="F34" s="33"/>
      <c r="G34" s="26"/>
    </row>
    <row r="35" spans="1:7" ht="35.4" customHeight="1" x14ac:dyDescent="0.25">
      <c r="A35" s="99" t="s">
        <v>26</v>
      </c>
      <c r="B35" s="100"/>
      <c r="C35" s="100"/>
      <c r="D35" s="100"/>
      <c r="E35" s="100"/>
      <c r="F35" s="100"/>
      <c r="G35" s="101"/>
    </row>
    <row r="36" spans="1:7" ht="35.4" customHeight="1" x14ac:dyDescent="0.25">
      <c r="A36" s="28" t="s">
        <v>18</v>
      </c>
      <c r="B36" s="5" t="s">
        <v>19</v>
      </c>
      <c r="C36" s="5" t="s">
        <v>27</v>
      </c>
      <c r="D36" s="6" t="s">
        <v>5</v>
      </c>
      <c r="G36" s="26"/>
    </row>
    <row r="37" spans="1:7" ht="35.4" customHeight="1" x14ac:dyDescent="0.25">
      <c r="A37" s="29"/>
      <c r="B37" s="11"/>
      <c r="C37" s="15"/>
      <c r="D37" s="16"/>
      <c r="G37" s="26"/>
    </row>
    <row r="38" spans="1:7" ht="35.4" customHeight="1" x14ac:dyDescent="0.25">
      <c r="A38" s="29"/>
      <c r="B38" s="11"/>
      <c r="C38" s="15"/>
      <c r="D38" s="16"/>
      <c r="G38" s="26"/>
    </row>
    <row r="39" spans="1:7" ht="35.4" customHeight="1" x14ac:dyDescent="0.25">
      <c r="A39" s="29"/>
      <c r="B39" s="11"/>
      <c r="C39" s="15"/>
      <c r="D39" s="16"/>
      <c r="G39" s="26"/>
    </row>
    <row r="40" spans="1:7" ht="35.4" customHeight="1" x14ac:dyDescent="0.25">
      <c r="A40" s="29"/>
      <c r="B40" s="11"/>
      <c r="C40" s="15"/>
      <c r="D40" s="16"/>
      <c r="G40" s="26"/>
    </row>
    <row r="41" spans="1:7" ht="35.4" customHeight="1" x14ac:dyDescent="0.25">
      <c r="A41" s="29"/>
      <c r="B41" s="11"/>
      <c r="C41" s="15"/>
      <c r="D41" s="16"/>
      <c r="G41" s="26"/>
    </row>
    <row r="42" spans="1:7" ht="35.4" customHeight="1" x14ac:dyDescent="0.25">
      <c r="A42" s="30"/>
      <c r="B42" s="11"/>
      <c r="C42" s="15"/>
      <c r="D42" s="17"/>
      <c r="G42" s="26"/>
    </row>
    <row r="43" spans="1:7" ht="35.4" customHeight="1" x14ac:dyDescent="0.25">
      <c r="A43" s="31"/>
      <c r="B43" s="11"/>
      <c r="C43" s="15"/>
      <c r="D43" s="18"/>
      <c r="G43" s="26"/>
    </row>
    <row r="44" spans="1:7" ht="35.4" customHeight="1" x14ac:dyDescent="0.25">
      <c r="A44" s="32"/>
      <c r="B44" s="33"/>
      <c r="C44" s="33"/>
      <c r="D44" s="33"/>
      <c r="G44" s="26"/>
    </row>
    <row r="45" spans="1:7" ht="35.4" customHeight="1" x14ac:dyDescent="0.25">
      <c r="A45" s="115" t="s">
        <v>104</v>
      </c>
      <c r="B45" s="116"/>
      <c r="C45" s="116"/>
      <c r="D45" s="116"/>
      <c r="E45" s="116"/>
      <c r="F45" s="116"/>
      <c r="G45" s="117"/>
    </row>
    <row r="46" spans="1:7" ht="35.4" customHeight="1" x14ac:dyDescent="0.25">
      <c r="A46" s="52"/>
      <c r="B46" s="65" t="s">
        <v>62</v>
      </c>
      <c r="C46" s="65" t="s">
        <v>40</v>
      </c>
      <c r="D46" s="65" t="s">
        <v>41</v>
      </c>
      <c r="G46" s="26"/>
    </row>
    <row r="47" spans="1:7" ht="35.4" customHeight="1" x14ac:dyDescent="0.25">
      <c r="A47" s="66" t="s">
        <v>6</v>
      </c>
      <c r="B47" s="24">
        <f>COUNTIF(Tableau4[], A47)</f>
        <v>0</v>
      </c>
      <c r="C47" s="24">
        <f>COUNTIFS(Tableau4[[#All],[Genre (H/F)]],"H",Tableau4[[#All],[Grade]],A47)</f>
        <v>0</v>
      </c>
      <c r="D47" s="24">
        <f>COUNTIFS(Tableau4[[#All],[Genre (H/F)]],"F",Tableau4[[#All],[Grade]],A47)</f>
        <v>0</v>
      </c>
      <c r="G47" s="26"/>
    </row>
    <row r="48" spans="1:7" ht="35.4" customHeight="1" x14ac:dyDescent="0.25">
      <c r="A48" s="66" t="s">
        <v>7</v>
      </c>
      <c r="B48" s="24">
        <f>COUNTIF(Tableau4[], A48)</f>
        <v>0</v>
      </c>
      <c r="C48" s="24">
        <f>COUNTIFS(Tableau4[[#All],[Genre (H/F)]],"H",Tableau4[[#All],[Grade]],A48)</f>
        <v>0</v>
      </c>
      <c r="D48" s="24">
        <f>COUNTIFS(Tableau4[[#All],[Genre (H/F)]],"F",Tableau4[[#All],[Grade]],A48)</f>
        <v>0</v>
      </c>
      <c r="G48" s="26"/>
    </row>
    <row r="49" spans="1:7" ht="35.4" customHeight="1" x14ac:dyDescent="0.25">
      <c r="A49" s="66" t="s">
        <v>31</v>
      </c>
      <c r="B49" s="24">
        <f>COUNTIF(Tableau4[], A49)</f>
        <v>0</v>
      </c>
      <c r="C49" s="24">
        <f>COUNTIFS(Tableau4[[#All],[Genre (H/F)]],"H",Tableau4[[#All],[Grade]],A49)</f>
        <v>0</v>
      </c>
      <c r="D49" s="24">
        <f>COUNTIFS(Tableau4[[#All],[Genre (H/F)]],"F",Tableau4[[#All],[Grade]],A49)</f>
        <v>0</v>
      </c>
      <c r="G49" s="26"/>
    </row>
    <row r="50" spans="1:7" ht="35.4" customHeight="1" x14ac:dyDescent="0.25">
      <c r="A50" s="66" t="s">
        <v>0</v>
      </c>
      <c r="B50" s="24">
        <f>B47+B48</f>
        <v>0</v>
      </c>
      <c r="C50" s="24">
        <f t="shared" ref="C50:D50" si="0">C47+C48</f>
        <v>0</v>
      </c>
      <c r="D50" s="24">
        <f t="shared" si="0"/>
        <v>0</v>
      </c>
      <c r="G50" s="26"/>
    </row>
    <row r="51" spans="1:7" ht="35.4" customHeight="1" x14ac:dyDescent="0.25">
      <c r="A51" s="66" t="s">
        <v>1</v>
      </c>
      <c r="B51" s="24">
        <f>B49</f>
        <v>0</v>
      </c>
      <c r="C51" s="24">
        <f>C49</f>
        <v>0</v>
      </c>
      <c r="D51" s="24">
        <f>D49</f>
        <v>0</v>
      </c>
      <c r="G51" s="26"/>
    </row>
    <row r="52" spans="1:7" ht="35.4" customHeight="1" x14ac:dyDescent="0.25">
      <c r="A52" s="66" t="s">
        <v>2</v>
      </c>
      <c r="B52" s="24">
        <f>COUNTA(Tableau3[Nom et prénom])</f>
        <v>0</v>
      </c>
      <c r="C52" s="24">
        <f>COUNTIF(Tableau3[[#All],[Genre (H/F)]],"F")</f>
        <v>0</v>
      </c>
      <c r="D52" s="24">
        <f>COUNTIF(Tableau3[[#All],[Genre (H/F)]],"H")</f>
        <v>0</v>
      </c>
      <c r="G52" s="26"/>
    </row>
    <row r="53" spans="1:7" ht="35.4" customHeight="1" x14ac:dyDescent="0.25">
      <c r="A53" s="66" t="s">
        <v>3</v>
      </c>
      <c r="B53" s="24">
        <f>COUNTIF(Tableau5[], A53)</f>
        <v>0</v>
      </c>
      <c r="C53" s="24">
        <f>COUNTIFS(Tableau5[[#All],[Genre (H/F)]],"H",Tableau5[[#All],[Niveau ]],A53)</f>
        <v>0</v>
      </c>
      <c r="D53" s="24">
        <f>COUNTIFS(Tableau5[[#All],[Genre (H/F)]],"F",Tableau5[[#All],[Niveau ]],A53)</f>
        <v>0</v>
      </c>
      <c r="G53" s="26"/>
    </row>
    <row r="54" spans="1:7" ht="35.4" customHeight="1" x14ac:dyDescent="0.25">
      <c r="A54" s="66" t="s">
        <v>36</v>
      </c>
      <c r="B54" s="24">
        <f>COUNTIF(Tableau5[], A54)</f>
        <v>0</v>
      </c>
      <c r="C54" s="24">
        <f>COUNTIFS(Tableau5[[#All],[Genre (H/F)]],"H",Tableau5[[#All],[Niveau ]],A54)</f>
        <v>0</v>
      </c>
      <c r="D54" s="24">
        <f>COUNTIFS(Tableau5[[#All],[Genre (H/F)]],"F",Tableau5[[#All],[Niveau ]],A54)</f>
        <v>0</v>
      </c>
      <c r="G54" s="26"/>
    </row>
    <row r="55" spans="1:7" ht="35.4" customHeight="1" x14ac:dyDescent="0.25">
      <c r="A55" s="66" t="s">
        <v>32</v>
      </c>
      <c r="B55" s="24">
        <f>COUNTIF(Tableau6[], A55)</f>
        <v>0</v>
      </c>
      <c r="C55" s="24">
        <f>COUNTIFS(Tableau6[[#All],[Genre (H/F)]],"H",Tableau6[[#All],[Grade ou diplôme]],A55)</f>
        <v>0</v>
      </c>
      <c r="D55" s="24">
        <f>COUNTIFS(Tableau6[[#All],[Genre (H/F)]],"F",Tableau6[[#All],[Grade ou diplôme]],A55)</f>
        <v>0</v>
      </c>
      <c r="G55" s="26"/>
    </row>
    <row r="56" spans="1:7" ht="35.4" customHeight="1" x14ac:dyDescent="0.25">
      <c r="A56" s="66" t="s">
        <v>33</v>
      </c>
      <c r="B56" s="24">
        <f>COUNTIF(Tableau6[], A56)</f>
        <v>0</v>
      </c>
      <c r="C56" s="24">
        <f>COUNTIFS(Tableau6[[#All],[Genre (H/F)]],"H",Tableau6[[#All],[Grade ou diplôme]],A56)</f>
        <v>0</v>
      </c>
      <c r="D56" s="24">
        <f>COUNTIFS(Tableau6[[#All],[Genre (H/F)]],"F",Tableau6[[#All],[Grade ou diplôme]],A56)</f>
        <v>0</v>
      </c>
      <c r="G56" s="26"/>
    </row>
    <row r="57" spans="1:7" ht="35.4" customHeight="1" x14ac:dyDescent="0.25">
      <c r="A57" s="66" t="s">
        <v>4</v>
      </c>
      <c r="B57" s="24">
        <f>COUNTIF(Tableau6[], A57)</f>
        <v>0</v>
      </c>
      <c r="C57" s="24">
        <f>COUNTIFS(Tableau6[[#All],[Genre (H/F)]],"H",Tableau6[[#All],[Grade ou diplôme]],A57)</f>
        <v>0</v>
      </c>
      <c r="D57" s="24">
        <f>COUNTIFS(Tableau6[[#All],[Genre (H/F)]],"F",Tableau6[[#All],[Grade ou diplôme]],A57)</f>
        <v>0</v>
      </c>
      <c r="G57" s="26"/>
    </row>
    <row r="58" spans="1:7" ht="35.4" customHeight="1" thickBot="1" x14ac:dyDescent="0.3">
      <c r="A58" s="54"/>
      <c r="B58" s="55"/>
      <c r="C58" s="55"/>
      <c r="D58" s="55"/>
      <c r="E58" s="55"/>
      <c r="F58" s="55"/>
      <c r="G58" s="56"/>
    </row>
  </sheetData>
  <sheetProtection algorithmName="SHA-512" hashValue="E1Ign7UCEXNABfkNRucmgcPqmDIY3tp5Kzs4etIvsGoJXfZ1p0APS6XzEhPmn8TMJB7xpBJTjojbLJowS0Zm6Q==" saltValue="ampWJ32ibkWbuiScOWFGHQ==" spinCount="100000" sheet="1" formatColumns="0" insertRows="0"/>
  <mergeCells count="8">
    <mergeCell ref="A25:G25"/>
    <mergeCell ref="A35:G35"/>
    <mergeCell ref="A45:G45"/>
    <mergeCell ref="A1:C1"/>
    <mergeCell ref="A2:G2"/>
    <mergeCell ref="A3:G3"/>
    <mergeCell ref="A6:G6"/>
    <mergeCell ref="A17:G17"/>
  </mergeCells>
  <phoneticPr fontId="13" type="noConversion"/>
  <pageMargins left="0.7" right="0.7" top="0.75" bottom="0.75" header="0.3" footer="0.3"/>
  <tableParts count="4">
    <tablePart r:id="rId1"/>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AF8BFA6B-4BA0-4A3E-A863-CCFAE8E4FEE5}">
          <x14:formula1>
            <xm:f>lists!$A$9:$A$10</xm:f>
          </x14:formula1>
          <xm:sqref>B8:B15 B33 B23 B19:B22 B27:B32 B37:B42 B43</xm:sqref>
        </x14:dataValidation>
        <x14:dataValidation type="list" allowBlank="1" showInputMessage="1" showErrorMessage="1" xr:uid="{C408EECE-0623-487A-AF7B-DAB8A481EC5B}">
          <x14:formula1>
            <xm:f>lists!$A$26:$A$28</xm:f>
          </x14:formula1>
          <xm:sqref>C9:C15 C8</xm:sqref>
        </x14:dataValidation>
        <x14:dataValidation type="list" allowBlank="1" showInputMessage="1" showErrorMessage="1" xr:uid="{B32CEA0D-809E-4C77-B242-A11AAC477A64}">
          <x14:formula1>
            <xm:f>lists!$A$32:$A$33</xm:f>
          </x14:formula1>
          <xm:sqref>C27:C32 C33</xm:sqref>
        </x14:dataValidation>
        <x14:dataValidation type="list" allowBlank="1" showInputMessage="1" showErrorMessage="1" xr:uid="{9D077569-9F96-48AE-A2A0-8CE00AD02AD9}">
          <x14:formula1>
            <xm:f>lists!$A$37:$A$39</xm:f>
          </x14:formula1>
          <xm:sqref>C37:C42 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CF29-A5B1-46E0-96C1-C275B2F9CCEF}">
  <sheetPr>
    <tabColor theme="5" tint="-0.249977111117893"/>
  </sheetPr>
  <dimension ref="A1:J56"/>
  <sheetViews>
    <sheetView showGridLines="0" topLeftCell="A40" workbookViewId="0">
      <selection activeCell="A43" sqref="A43:G43"/>
    </sheetView>
  </sheetViews>
  <sheetFormatPr baseColWidth="10" defaultRowHeight="35.4" customHeight="1" x14ac:dyDescent="0.25"/>
  <cols>
    <col min="1" max="1" width="33.44140625" style="3" customWidth="1"/>
    <col min="2" max="2" width="25" style="3" customWidth="1"/>
    <col min="3" max="3" width="26.33203125" style="3" customWidth="1"/>
    <col min="4" max="5" width="29.109375" style="3" customWidth="1"/>
    <col min="6" max="6" width="17.88671875" style="3" customWidth="1"/>
    <col min="7" max="8" width="11.5546875" style="3"/>
    <col min="9" max="9" width="35.77734375" style="3" customWidth="1"/>
    <col min="10" max="16384" width="11.5546875" style="3"/>
  </cols>
  <sheetData>
    <row r="1" spans="1:10" ht="35.4" customHeight="1" x14ac:dyDescent="0.25">
      <c r="A1" s="127" t="s">
        <v>48</v>
      </c>
      <c r="B1" s="128"/>
      <c r="C1" s="128"/>
      <c r="D1" s="45"/>
      <c r="E1" s="45"/>
      <c r="F1" s="45"/>
      <c r="G1" s="46"/>
    </row>
    <row r="2" spans="1:10" ht="19.2" customHeight="1" x14ac:dyDescent="0.25">
      <c r="A2" s="43"/>
      <c r="B2" s="57"/>
      <c r="C2" s="57"/>
      <c r="D2" s="57"/>
      <c r="E2" s="57"/>
      <c r="F2" s="57"/>
      <c r="G2" s="44"/>
      <c r="I2" s="8"/>
    </row>
    <row r="3" spans="1:10" ht="35.4" customHeight="1" x14ac:dyDescent="0.25">
      <c r="A3" s="115" t="s">
        <v>102</v>
      </c>
      <c r="B3" s="116"/>
      <c r="C3" s="116"/>
      <c r="D3" s="116"/>
      <c r="E3" s="116"/>
      <c r="F3" s="116"/>
      <c r="G3" s="117"/>
      <c r="I3" s="2"/>
    </row>
    <row r="4" spans="1:10" ht="35.4" customHeight="1" x14ac:dyDescent="0.25">
      <c r="A4" s="99" t="s">
        <v>28</v>
      </c>
      <c r="B4" s="100"/>
      <c r="C4" s="100"/>
      <c r="D4" s="100"/>
      <c r="E4" s="100"/>
      <c r="F4" s="100"/>
      <c r="G4" s="101"/>
      <c r="I4" s="9"/>
    </row>
    <row r="5" spans="1:10" ht="35.4" customHeight="1" x14ac:dyDescent="0.25">
      <c r="A5" s="28" t="s">
        <v>18</v>
      </c>
      <c r="B5" s="5" t="s">
        <v>19</v>
      </c>
      <c r="C5" s="5" t="s">
        <v>13</v>
      </c>
      <c r="D5" s="5" t="s">
        <v>20</v>
      </c>
      <c r="E5" s="5" t="s">
        <v>21</v>
      </c>
      <c r="F5" s="6" t="s">
        <v>22</v>
      </c>
      <c r="G5" s="26"/>
      <c r="J5" s="1"/>
    </row>
    <row r="6" spans="1:10" ht="35.4" customHeight="1" x14ac:dyDescent="0.25">
      <c r="A6" s="47"/>
      <c r="B6" s="11"/>
      <c r="C6" s="21"/>
      <c r="D6" s="21"/>
      <c r="E6" s="21"/>
      <c r="F6" s="17"/>
      <c r="G6" s="26"/>
      <c r="J6" s="2"/>
    </row>
    <row r="7" spans="1:10" ht="35.4" customHeight="1" x14ac:dyDescent="0.25">
      <c r="A7" s="47"/>
      <c r="B7" s="11"/>
      <c r="C7" s="21"/>
      <c r="D7" s="21"/>
      <c r="E7" s="21"/>
      <c r="F7" s="17"/>
      <c r="G7" s="26"/>
    </row>
    <row r="8" spans="1:10" ht="35.4" customHeight="1" x14ac:dyDescent="0.25">
      <c r="A8" s="47"/>
      <c r="B8" s="11"/>
      <c r="C8" s="21"/>
      <c r="D8" s="21"/>
      <c r="E8" s="21"/>
      <c r="F8" s="17"/>
      <c r="G8" s="26"/>
    </row>
    <row r="9" spans="1:10" ht="35.4" customHeight="1" x14ac:dyDescent="0.25">
      <c r="A9" s="47"/>
      <c r="B9" s="11"/>
      <c r="C9" s="21"/>
      <c r="D9" s="21"/>
      <c r="E9" s="21"/>
      <c r="F9" s="17"/>
      <c r="G9" s="26"/>
    </row>
    <row r="10" spans="1:10" ht="35.4" customHeight="1" x14ac:dyDescent="0.25">
      <c r="A10" s="47"/>
      <c r="B10" s="11"/>
      <c r="C10" s="21"/>
      <c r="D10" s="21"/>
      <c r="E10" s="21"/>
      <c r="F10" s="17"/>
      <c r="G10" s="26"/>
    </row>
    <row r="11" spans="1:10" ht="35.4" customHeight="1" x14ac:dyDescent="0.25">
      <c r="A11" s="47"/>
      <c r="B11" s="11"/>
      <c r="C11" s="21"/>
      <c r="D11" s="21"/>
      <c r="E11" s="21"/>
      <c r="F11" s="17"/>
      <c r="G11" s="26"/>
    </row>
    <row r="12" spans="1:10" ht="35.4" customHeight="1" x14ac:dyDescent="0.25">
      <c r="A12" s="48"/>
      <c r="B12" s="11"/>
      <c r="C12" s="21"/>
      <c r="D12" s="22"/>
      <c r="E12" s="22"/>
      <c r="F12" s="18"/>
      <c r="G12" s="26"/>
    </row>
    <row r="13" spans="1:10" ht="35.4" customHeight="1" x14ac:dyDescent="0.25">
      <c r="A13" s="48"/>
      <c r="B13" s="11"/>
      <c r="C13" s="21"/>
      <c r="D13" s="22"/>
      <c r="E13" s="22"/>
      <c r="F13" s="18"/>
      <c r="G13" s="26"/>
    </row>
    <row r="14" spans="1:10" ht="35.4" customHeight="1" x14ac:dyDescent="0.25">
      <c r="A14" s="32"/>
      <c r="B14" s="33"/>
      <c r="C14" s="33"/>
      <c r="D14" s="33"/>
      <c r="E14" s="33"/>
      <c r="F14" s="33"/>
      <c r="G14" s="26"/>
    </row>
    <row r="15" spans="1:10" ht="35.4" customHeight="1" x14ac:dyDescent="0.25">
      <c r="A15" s="99" t="s">
        <v>23</v>
      </c>
      <c r="B15" s="100"/>
      <c r="C15" s="100"/>
      <c r="D15" s="100"/>
      <c r="E15" s="100"/>
      <c r="F15" s="100"/>
      <c r="G15" s="101"/>
    </row>
    <row r="16" spans="1:10" ht="35.4" customHeight="1" x14ac:dyDescent="0.25">
      <c r="A16" s="28" t="s">
        <v>18</v>
      </c>
      <c r="B16" s="5" t="s">
        <v>19</v>
      </c>
      <c r="C16" s="5" t="s">
        <v>24</v>
      </c>
      <c r="D16" s="5" t="s">
        <v>20</v>
      </c>
      <c r="E16" s="6" t="s">
        <v>5</v>
      </c>
      <c r="G16" s="26"/>
    </row>
    <row r="17" spans="1:7" ht="35.4" customHeight="1" x14ac:dyDescent="0.25">
      <c r="A17" s="49"/>
      <c r="B17" s="11"/>
      <c r="C17" s="12"/>
      <c r="D17" s="12"/>
      <c r="E17" s="19"/>
      <c r="G17" s="26"/>
    </row>
    <row r="18" spans="1:7" ht="35.4" customHeight="1" x14ac:dyDescent="0.25">
      <c r="A18" s="49"/>
      <c r="B18" s="11"/>
      <c r="C18" s="12"/>
      <c r="D18" s="12"/>
      <c r="E18" s="19"/>
      <c r="G18" s="26"/>
    </row>
    <row r="19" spans="1:7" ht="35.4" customHeight="1" x14ac:dyDescent="0.25">
      <c r="A19" s="49"/>
      <c r="B19" s="11"/>
      <c r="C19" s="12"/>
      <c r="D19" s="12"/>
      <c r="E19" s="19"/>
      <c r="G19" s="26"/>
    </row>
    <row r="20" spans="1:7" ht="35.4" customHeight="1" x14ac:dyDescent="0.25">
      <c r="A20" s="49"/>
      <c r="B20" s="11"/>
      <c r="C20" s="12"/>
      <c r="D20" s="12"/>
      <c r="E20" s="19"/>
      <c r="G20" s="26"/>
    </row>
    <row r="21" spans="1:7" ht="35.4" customHeight="1" x14ac:dyDescent="0.25">
      <c r="A21" s="50"/>
      <c r="B21" s="11"/>
      <c r="C21" s="14"/>
      <c r="D21" s="14"/>
      <c r="E21" s="20"/>
      <c r="G21" s="26"/>
    </row>
    <row r="22" spans="1:7" ht="35.4" customHeight="1" x14ac:dyDescent="0.25">
      <c r="A22" s="51"/>
      <c r="B22" s="58"/>
      <c r="C22" s="59"/>
      <c r="D22" s="59"/>
      <c r="E22" s="59"/>
      <c r="G22" s="26"/>
    </row>
    <row r="23" spans="1:7" ht="35.4" customHeight="1" x14ac:dyDescent="0.25">
      <c r="A23" s="99" t="s">
        <v>35</v>
      </c>
      <c r="B23" s="100"/>
      <c r="C23" s="100"/>
      <c r="D23" s="100"/>
      <c r="E23" s="100"/>
      <c r="F23" s="100"/>
      <c r="G23" s="101"/>
    </row>
    <row r="24" spans="1:7" ht="35.4" customHeight="1" x14ac:dyDescent="0.25">
      <c r="A24" s="28" t="s">
        <v>18</v>
      </c>
      <c r="B24" s="5" t="s">
        <v>19</v>
      </c>
      <c r="C24" s="5" t="s">
        <v>34</v>
      </c>
      <c r="D24" s="5" t="s">
        <v>5</v>
      </c>
      <c r="E24" s="7" t="s">
        <v>37</v>
      </c>
      <c r="F24" s="4" t="s">
        <v>25</v>
      </c>
      <c r="G24" s="26"/>
    </row>
    <row r="25" spans="1:7" ht="35.4" customHeight="1" x14ac:dyDescent="0.25">
      <c r="A25" s="49"/>
      <c r="B25" s="11"/>
      <c r="C25" s="12"/>
      <c r="D25" s="12"/>
      <c r="E25" s="12"/>
      <c r="F25" s="13"/>
      <c r="G25" s="26"/>
    </row>
    <row r="26" spans="1:7" ht="35.4" customHeight="1" x14ac:dyDescent="0.25">
      <c r="A26" s="49"/>
      <c r="B26" s="11"/>
      <c r="C26" s="12"/>
      <c r="D26" s="12"/>
      <c r="E26" s="12"/>
      <c r="F26" s="13"/>
      <c r="G26" s="26"/>
    </row>
    <row r="27" spans="1:7" ht="35.4" customHeight="1" x14ac:dyDescent="0.25">
      <c r="A27" s="49"/>
      <c r="B27" s="11"/>
      <c r="C27" s="12"/>
      <c r="D27" s="12"/>
      <c r="E27" s="12"/>
      <c r="F27" s="13"/>
      <c r="G27" s="26"/>
    </row>
    <row r="28" spans="1:7" ht="35.4" customHeight="1" x14ac:dyDescent="0.25">
      <c r="A28" s="49"/>
      <c r="B28" s="11"/>
      <c r="C28" s="12"/>
      <c r="D28" s="12"/>
      <c r="E28" s="12"/>
      <c r="F28" s="13"/>
      <c r="G28" s="26"/>
    </row>
    <row r="29" spans="1:7" ht="35.4" customHeight="1" x14ac:dyDescent="0.25">
      <c r="A29" s="49"/>
      <c r="B29" s="11"/>
      <c r="C29" s="12"/>
      <c r="D29" s="12"/>
      <c r="E29" s="12"/>
      <c r="F29" s="13"/>
      <c r="G29" s="26"/>
    </row>
    <row r="30" spans="1:7" ht="35.4" customHeight="1" x14ac:dyDescent="0.25">
      <c r="A30" s="49"/>
      <c r="B30" s="11"/>
      <c r="C30" s="12"/>
      <c r="D30" s="12"/>
      <c r="E30" s="12"/>
      <c r="F30" s="13"/>
      <c r="G30" s="26"/>
    </row>
    <row r="31" spans="1:7" ht="35.4" customHeight="1" x14ac:dyDescent="0.25">
      <c r="A31" s="49"/>
      <c r="B31" s="11"/>
      <c r="C31" s="12"/>
      <c r="D31" s="12"/>
      <c r="E31" s="12"/>
      <c r="F31" s="13"/>
      <c r="G31" s="26"/>
    </row>
    <row r="32" spans="1:7" ht="35.4" customHeight="1" x14ac:dyDescent="0.25">
      <c r="A32" s="32"/>
      <c r="B32" s="33"/>
      <c r="C32" s="33"/>
      <c r="D32" s="33"/>
      <c r="E32" s="33"/>
      <c r="F32" s="33"/>
      <c r="G32" s="26"/>
    </row>
    <row r="33" spans="1:7" ht="35.4" customHeight="1" x14ac:dyDescent="0.25">
      <c r="A33" s="99" t="s">
        <v>26</v>
      </c>
      <c r="B33" s="100"/>
      <c r="C33" s="100"/>
      <c r="D33" s="100"/>
      <c r="E33" s="100"/>
      <c r="F33" s="100"/>
      <c r="G33" s="101"/>
    </row>
    <row r="34" spans="1:7" ht="35.4" customHeight="1" x14ac:dyDescent="0.25">
      <c r="A34" s="28" t="s">
        <v>18</v>
      </c>
      <c r="B34" s="5" t="s">
        <v>19</v>
      </c>
      <c r="C34" s="5" t="s">
        <v>27</v>
      </c>
      <c r="D34" s="6" t="s">
        <v>5</v>
      </c>
      <c r="G34" s="26"/>
    </row>
    <row r="35" spans="1:7" ht="35.4" customHeight="1" x14ac:dyDescent="0.25">
      <c r="A35" s="29"/>
      <c r="B35" s="11"/>
      <c r="C35" s="15"/>
      <c r="D35" s="16"/>
      <c r="G35" s="26"/>
    </row>
    <row r="36" spans="1:7" ht="35.4" customHeight="1" x14ac:dyDescent="0.25">
      <c r="A36" s="29"/>
      <c r="B36" s="11"/>
      <c r="C36" s="15"/>
      <c r="D36" s="16"/>
      <c r="G36" s="26"/>
    </row>
    <row r="37" spans="1:7" ht="35.4" customHeight="1" x14ac:dyDescent="0.25">
      <c r="A37" s="29"/>
      <c r="B37" s="11"/>
      <c r="C37" s="15"/>
      <c r="D37" s="16"/>
      <c r="G37" s="26"/>
    </row>
    <row r="38" spans="1:7" ht="35.4" customHeight="1" x14ac:dyDescent="0.25">
      <c r="A38" s="29"/>
      <c r="B38" s="11"/>
      <c r="C38" s="15"/>
      <c r="D38" s="16"/>
      <c r="G38" s="26"/>
    </row>
    <row r="39" spans="1:7" ht="35.4" customHeight="1" x14ac:dyDescent="0.25">
      <c r="A39" s="29"/>
      <c r="B39" s="11"/>
      <c r="C39" s="15"/>
      <c r="D39" s="16"/>
      <c r="G39" s="26"/>
    </row>
    <row r="40" spans="1:7" ht="35.4" customHeight="1" x14ac:dyDescent="0.25">
      <c r="A40" s="30"/>
      <c r="B40" s="11"/>
      <c r="C40" s="15"/>
      <c r="D40" s="17"/>
      <c r="G40" s="26"/>
    </row>
    <row r="41" spans="1:7" ht="35.4" customHeight="1" x14ac:dyDescent="0.25">
      <c r="A41" s="31"/>
      <c r="B41" s="11"/>
      <c r="C41" s="15"/>
      <c r="D41" s="18"/>
      <c r="G41" s="26"/>
    </row>
    <row r="42" spans="1:7" ht="35.4" customHeight="1" x14ac:dyDescent="0.25">
      <c r="A42" s="32"/>
      <c r="B42" s="33"/>
      <c r="C42" s="33"/>
      <c r="D42" s="33"/>
      <c r="G42" s="26"/>
    </row>
    <row r="43" spans="1:7" ht="35.4" customHeight="1" x14ac:dyDescent="0.25">
      <c r="A43" s="115" t="s">
        <v>104</v>
      </c>
      <c r="B43" s="116"/>
      <c r="C43" s="116"/>
      <c r="D43" s="116"/>
      <c r="E43" s="116"/>
      <c r="F43" s="116"/>
      <c r="G43" s="117"/>
    </row>
    <row r="44" spans="1:7" ht="35.4" customHeight="1" x14ac:dyDescent="0.25">
      <c r="A44" s="52"/>
      <c r="B44" s="10" t="s">
        <v>62</v>
      </c>
      <c r="C44" s="10" t="s">
        <v>40</v>
      </c>
      <c r="D44" s="10" t="s">
        <v>41</v>
      </c>
      <c r="G44" s="26"/>
    </row>
    <row r="45" spans="1:7" ht="35.4" customHeight="1" x14ac:dyDescent="0.25">
      <c r="A45" s="53" t="s">
        <v>6</v>
      </c>
      <c r="B45" s="24">
        <f>COUNTIF(Tableau429[], A45)</f>
        <v>0</v>
      </c>
      <c r="C45" s="24">
        <f>COUNTIFS(Tableau429[[#All],[Genre (H/F)]],"H",Tableau429[[#All],[Grade]],A45)</f>
        <v>0</v>
      </c>
      <c r="D45" s="24">
        <f>COUNTIFS(Tableau429[[#All],[Genre (H/F)]],"F",Tableau429[[#All],[Grade]],A45)</f>
        <v>0</v>
      </c>
      <c r="G45" s="26"/>
    </row>
    <row r="46" spans="1:7" ht="35.4" customHeight="1" x14ac:dyDescent="0.25">
      <c r="A46" s="53" t="s">
        <v>7</v>
      </c>
      <c r="B46" s="24">
        <f>COUNTIF(Tableau429[], A46)</f>
        <v>0</v>
      </c>
      <c r="C46" s="24">
        <f>COUNTIFS(Tableau429[[#All],[Genre (H/F)]],"H",Tableau429[[#All],[Grade]],A46)</f>
        <v>0</v>
      </c>
      <c r="D46" s="24">
        <f>COUNTIFS(Tableau429[[#All],[Genre (H/F)]],"F",Tableau429[[#All],[Grade]],A46)</f>
        <v>0</v>
      </c>
      <c r="G46" s="26"/>
    </row>
    <row r="47" spans="1:7" ht="35.4" customHeight="1" x14ac:dyDescent="0.25">
      <c r="A47" s="53" t="s">
        <v>31</v>
      </c>
      <c r="B47" s="24">
        <f>COUNTIF(Tableau429[], A47)</f>
        <v>0</v>
      </c>
      <c r="C47" s="24">
        <f>COUNTIFS(Tableau429[[#All],[Genre (H/F)]],"H",Tableau429[[#All],[Grade]],A47)</f>
        <v>0</v>
      </c>
      <c r="D47" s="24">
        <f>COUNTIFS(Tableau429[[#All],[Genre (H/F)]],"F",Tableau429[[#All],[Grade]],A47)</f>
        <v>0</v>
      </c>
      <c r="G47" s="26"/>
    </row>
    <row r="48" spans="1:7" ht="35.4" customHeight="1" x14ac:dyDescent="0.25">
      <c r="A48" s="53" t="s">
        <v>0</v>
      </c>
      <c r="B48" s="24">
        <f>B45+B46</f>
        <v>0</v>
      </c>
      <c r="C48" s="24">
        <f t="shared" ref="C48:D48" si="0">C45+C46</f>
        <v>0</v>
      </c>
      <c r="D48" s="24">
        <f t="shared" si="0"/>
        <v>0</v>
      </c>
      <c r="G48" s="26"/>
    </row>
    <row r="49" spans="1:7" ht="35.4" customHeight="1" x14ac:dyDescent="0.25">
      <c r="A49" s="53" t="s">
        <v>1</v>
      </c>
      <c r="B49" s="24">
        <f>B47</f>
        <v>0</v>
      </c>
      <c r="C49" s="24">
        <f>C47</f>
        <v>0</v>
      </c>
      <c r="D49" s="24">
        <f>D47</f>
        <v>0</v>
      </c>
      <c r="G49" s="26"/>
    </row>
    <row r="50" spans="1:7" ht="35.4" customHeight="1" x14ac:dyDescent="0.25">
      <c r="A50" s="53" t="s">
        <v>2</v>
      </c>
      <c r="B50" s="24">
        <f>COUNTA(Tableau328[Nom et prénom])</f>
        <v>0</v>
      </c>
      <c r="C50" s="24">
        <f>COUNTIF(Tableau328[[#All],[Genre (H/F)]],"F")</f>
        <v>0</v>
      </c>
      <c r="D50" s="24">
        <f>COUNTIF(Tableau328[[#All],[Genre (H/F)]],"H")</f>
        <v>0</v>
      </c>
      <c r="G50" s="26"/>
    </row>
    <row r="51" spans="1:7" ht="35.4" customHeight="1" x14ac:dyDescent="0.25">
      <c r="A51" s="53" t="s">
        <v>3</v>
      </c>
      <c r="B51" s="24">
        <f>COUNTIF(Tableau530[], A51)</f>
        <v>0</v>
      </c>
      <c r="C51" s="24">
        <f>COUNTIFS(Tableau530[[#All],[Genre (H/F)]],"H",Tableau530[[#All],[Niveau ]],A51)</f>
        <v>0</v>
      </c>
      <c r="D51" s="24">
        <f>COUNTIFS(Tableau530[[#All],[Genre (H/F)]],"F",Tableau530[[#All],[Niveau ]],A51)</f>
        <v>0</v>
      </c>
      <c r="G51" s="26"/>
    </row>
    <row r="52" spans="1:7" ht="35.4" customHeight="1" x14ac:dyDescent="0.25">
      <c r="A52" s="53" t="s">
        <v>36</v>
      </c>
      <c r="B52" s="24">
        <f>COUNTIF(Tableau530[], A52)</f>
        <v>0</v>
      </c>
      <c r="C52" s="24">
        <f>COUNTIFS(Tableau530[[#All],[Genre (H/F)]],"H",Tableau530[[#All],[Niveau ]],A52)</f>
        <v>0</v>
      </c>
      <c r="D52" s="24">
        <f>COUNTIFS(Tableau530[[#All],[Genre (H/F)]],"F",Tableau530[[#All],[Niveau ]],A52)</f>
        <v>0</v>
      </c>
      <c r="G52" s="26"/>
    </row>
    <row r="53" spans="1:7" ht="35.4" customHeight="1" x14ac:dyDescent="0.25">
      <c r="A53" s="53" t="s">
        <v>32</v>
      </c>
      <c r="B53" s="24">
        <f>COUNTIF(Tableau631[], A53)</f>
        <v>0</v>
      </c>
      <c r="C53" s="24">
        <f>COUNTIFS(Tableau631[[#All],[Genre (H/F)]],"H",Tableau631[[#All],[Grade ou diplôme]],A53)</f>
        <v>0</v>
      </c>
      <c r="D53" s="24">
        <f>COUNTIFS(Tableau631[[#All],[Genre (H/F)]],"F",Tableau631[[#All],[Grade ou diplôme]],A53)</f>
        <v>0</v>
      </c>
      <c r="G53" s="26"/>
    </row>
    <row r="54" spans="1:7" ht="35.4" customHeight="1" x14ac:dyDescent="0.25">
      <c r="A54" s="53" t="s">
        <v>33</v>
      </c>
      <c r="B54" s="24">
        <f>COUNTIF(Tableau631[], A54)</f>
        <v>0</v>
      </c>
      <c r="C54" s="24">
        <f>COUNTIFS(Tableau631[[#All],[Genre (H/F)]],"H",Tableau631[[#All],[Grade ou diplôme]],A54)</f>
        <v>0</v>
      </c>
      <c r="D54" s="24">
        <f>COUNTIFS(Tableau631[[#All],[Genre (H/F)]],"F",Tableau631[[#All],[Grade ou diplôme]],A54)</f>
        <v>0</v>
      </c>
      <c r="G54" s="26"/>
    </row>
    <row r="55" spans="1:7" ht="35.4" customHeight="1" x14ac:dyDescent="0.25">
      <c r="A55" s="53" t="s">
        <v>4</v>
      </c>
      <c r="B55" s="24">
        <f>COUNTIF(Tableau631[], A55)</f>
        <v>0</v>
      </c>
      <c r="C55" s="24">
        <f>COUNTIFS(Tableau631[[#All],[Genre (H/F)]],"H",Tableau631[[#All],[Grade ou diplôme]],A55)</f>
        <v>0</v>
      </c>
      <c r="D55" s="24">
        <f>COUNTIFS(Tableau631[[#All],[Genre (H/F)]],"F",Tableau631[[#All],[Grade ou diplôme]],A55)</f>
        <v>0</v>
      </c>
      <c r="G55" s="26"/>
    </row>
    <row r="56" spans="1:7" ht="35.4" customHeight="1" thickBot="1" x14ac:dyDescent="0.3">
      <c r="A56" s="54"/>
      <c r="B56" s="55"/>
      <c r="C56" s="55"/>
      <c r="D56" s="55"/>
      <c r="E56" s="55"/>
      <c r="F56" s="55"/>
      <c r="G56" s="56"/>
    </row>
  </sheetData>
  <sheetProtection algorithmName="SHA-512" hashValue="WKU7L9fPKKh4EMfzfXjwgobZ8fdm4zfbs7OE/N/qhPo85ztfNmh4j7mBQNAL19FPiiYkVQmP6U0w6PHmhnITiw==" saltValue="hTuHoF5i08xBcqG+cS0f0A==" spinCount="100000" sheet="1" formatColumns="0" insertRows="0"/>
  <mergeCells count="7">
    <mergeCell ref="A23:G23"/>
    <mergeCell ref="A33:G33"/>
    <mergeCell ref="A43:G43"/>
    <mergeCell ref="A1:C1"/>
    <mergeCell ref="A3:G3"/>
    <mergeCell ref="A4:G4"/>
    <mergeCell ref="A15:G15"/>
  </mergeCells>
  <pageMargins left="0.7" right="0.7" top="0.75" bottom="0.75" header="0.3" footer="0.3"/>
  <tableParts count="4">
    <tablePart r:id="rId1"/>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95B1555D-CF43-4267-AC22-061733F40A3C}">
          <x14:formula1>
            <xm:f>lists!$A$37:$A$39</xm:f>
          </x14:formula1>
          <xm:sqref>C35:C41</xm:sqref>
        </x14:dataValidation>
        <x14:dataValidation type="list" allowBlank="1" showInputMessage="1" showErrorMessage="1" xr:uid="{CB00C9E9-B5B3-4E0F-8F67-477C4D217394}">
          <x14:formula1>
            <xm:f>lists!$A$32:$A$33</xm:f>
          </x14:formula1>
          <xm:sqref>C25:C31</xm:sqref>
        </x14:dataValidation>
        <x14:dataValidation type="list" allowBlank="1" showInputMessage="1" showErrorMessage="1" xr:uid="{F2A8BD06-5A94-4206-B0BF-E9A64653BCF2}">
          <x14:formula1>
            <xm:f>lists!$A$26:$A$28</xm:f>
          </x14:formula1>
          <xm:sqref>C6:C13</xm:sqref>
        </x14:dataValidation>
        <x14:dataValidation type="list" allowBlank="1" showInputMessage="1" showErrorMessage="1" xr:uid="{17867C08-7AA7-490C-8065-065F6354A189}">
          <x14:formula1>
            <xm:f>lists!$A$9:$A$10</xm:f>
          </x14:formula1>
          <xm:sqref>B6:B13 B25:B31 B17:B21 B35:B41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0FAB-25A2-4634-A228-7528C2974A4A}">
  <sheetPr>
    <tabColor theme="5" tint="-0.249977111117893"/>
  </sheetPr>
  <dimension ref="A1:J56"/>
  <sheetViews>
    <sheetView showGridLines="0" topLeftCell="A37" workbookViewId="0">
      <selection activeCell="A43" sqref="A43:G43"/>
    </sheetView>
  </sheetViews>
  <sheetFormatPr baseColWidth="10" defaultRowHeight="35.4" customHeight="1" x14ac:dyDescent="0.25"/>
  <cols>
    <col min="1" max="1" width="33.44140625" style="3" customWidth="1"/>
    <col min="2" max="2" width="25" style="3" customWidth="1"/>
    <col min="3" max="3" width="26.33203125" style="3" customWidth="1"/>
    <col min="4" max="5" width="29.109375" style="3" customWidth="1"/>
    <col min="6" max="6" width="17.88671875" style="3" customWidth="1"/>
    <col min="7" max="8" width="11.5546875" style="3"/>
    <col min="9" max="9" width="35.77734375" style="3" customWidth="1"/>
    <col min="10" max="16384" width="11.5546875" style="3"/>
  </cols>
  <sheetData>
    <row r="1" spans="1:10" ht="35.4" customHeight="1" x14ac:dyDescent="0.25">
      <c r="A1" s="127" t="s">
        <v>50</v>
      </c>
      <c r="B1" s="128"/>
      <c r="C1" s="128"/>
      <c r="D1" s="45"/>
      <c r="E1" s="45"/>
      <c r="F1" s="45"/>
      <c r="G1" s="46"/>
    </row>
    <row r="2" spans="1:10" ht="19.2" customHeight="1" x14ac:dyDescent="0.25">
      <c r="A2" s="43"/>
      <c r="B2" s="57"/>
      <c r="C2" s="57"/>
      <c r="D2" s="57"/>
      <c r="E2" s="57"/>
      <c r="F2" s="57"/>
      <c r="G2" s="44"/>
      <c r="I2" s="8"/>
    </row>
    <row r="3" spans="1:10" ht="35.4" customHeight="1" x14ac:dyDescent="0.25">
      <c r="A3" s="115" t="s">
        <v>102</v>
      </c>
      <c r="B3" s="116"/>
      <c r="C3" s="116"/>
      <c r="D3" s="116"/>
      <c r="E3" s="116"/>
      <c r="F3" s="116"/>
      <c r="G3" s="117"/>
      <c r="I3" s="2"/>
    </row>
    <row r="4" spans="1:10" ht="35.4" customHeight="1" x14ac:dyDescent="0.25">
      <c r="A4" s="99" t="s">
        <v>28</v>
      </c>
      <c r="B4" s="100"/>
      <c r="C4" s="100"/>
      <c r="D4" s="100"/>
      <c r="E4" s="100"/>
      <c r="F4" s="100"/>
      <c r="G4" s="101"/>
      <c r="I4" s="9"/>
    </row>
    <row r="5" spans="1:10" ht="35.4" customHeight="1" x14ac:dyDescent="0.25">
      <c r="A5" s="28" t="s">
        <v>18</v>
      </c>
      <c r="B5" s="5" t="s">
        <v>19</v>
      </c>
      <c r="C5" s="5" t="s">
        <v>13</v>
      </c>
      <c r="D5" s="5" t="s">
        <v>20</v>
      </c>
      <c r="E5" s="5" t="s">
        <v>21</v>
      </c>
      <c r="F5" s="6" t="s">
        <v>22</v>
      </c>
      <c r="G5" s="26"/>
      <c r="J5" s="1"/>
    </row>
    <row r="6" spans="1:10" ht="35.4" customHeight="1" x14ac:dyDescent="0.25">
      <c r="A6" s="47"/>
      <c r="B6" s="11"/>
      <c r="C6" s="21"/>
      <c r="D6" s="21"/>
      <c r="E6" s="21"/>
      <c r="F6" s="17"/>
      <c r="G6" s="26"/>
      <c r="J6" s="2"/>
    </row>
    <row r="7" spans="1:10" ht="35.4" customHeight="1" x14ac:dyDescent="0.25">
      <c r="A7" s="47"/>
      <c r="B7" s="11"/>
      <c r="C7" s="21"/>
      <c r="D7" s="21"/>
      <c r="E7" s="21"/>
      <c r="F7" s="17"/>
      <c r="G7" s="26"/>
    </row>
    <row r="8" spans="1:10" ht="35.4" customHeight="1" x14ac:dyDescent="0.25">
      <c r="A8" s="47"/>
      <c r="B8" s="11"/>
      <c r="C8" s="21"/>
      <c r="D8" s="21"/>
      <c r="E8" s="21"/>
      <c r="F8" s="17"/>
      <c r="G8" s="26"/>
    </row>
    <row r="9" spans="1:10" ht="35.4" customHeight="1" x14ac:dyDescent="0.25">
      <c r="A9" s="47"/>
      <c r="B9" s="11"/>
      <c r="C9" s="21"/>
      <c r="D9" s="21"/>
      <c r="E9" s="21"/>
      <c r="F9" s="17"/>
      <c r="G9" s="26"/>
    </row>
    <row r="10" spans="1:10" ht="35.4" customHeight="1" x14ac:dyDescent="0.25">
      <c r="A10" s="47"/>
      <c r="B10" s="11"/>
      <c r="C10" s="21"/>
      <c r="D10" s="21"/>
      <c r="E10" s="21"/>
      <c r="F10" s="17"/>
      <c r="G10" s="26"/>
    </row>
    <row r="11" spans="1:10" ht="35.4" customHeight="1" x14ac:dyDescent="0.25">
      <c r="A11" s="47"/>
      <c r="B11" s="11"/>
      <c r="C11" s="21"/>
      <c r="D11" s="21"/>
      <c r="E11" s="21"/>
      <c r="F11" s="17"/>
      <c r="G11" s="26"/>
    </row>
    <row r="12" spans="1:10" ht="35.4" customHeight="1" x14ac:dyDescent="0.25">
      <c r="A12" s="48"/>
      <c r="B12" s="11"/>
      <c r="C12" s="21"/>
      <c r="D12" s="22"/>
      <c r="E12" s="22"/>
      <c r="F12" s="18"/>
      <c r="G12" s="26"/>
    </row>
    <row r="13" spans="1:10" ht="35.4" customHeight="1" x14ac:dyDescent="0.25">
      <c r="A13" s="48"/>
      <c r="B13" s="11"/>
      <c r="C13" s="21"/>
      <c r="D13" s="22"/>
      <c r="E13" s="22"/>
      <c r="F13" s="18"/>
      <c r="G13" s="26"/>
    </row>
    <row r="14" spans="1:10" ht="35.4" customHeight="1" x14ac:dyDescent="0.25">
      <c r="A14" s="32"/>
      <c r="B14" s="33"/>
      <c r="C14" s="33"/>
      <c r="D14" s="33"/>
      <c r="E14" s="33"/>
      <c r="F14" s="33"/>
      <c r="G14" s="26"/>
    </row>
    <row r="15" spans="1:10" ht="35.4" customHeight="1" x14ac:dyDescent="0.25">
      <c r="A15" s="99" t="s">
        <v>23</v>
      </c>
      <c r="B15" s="100"/>
      <c r="C15" s="100"/>
      <c r="D15" s="100"/>
      <c r="E15" s="100"/>
      <c r="F15" s="100"/>
      <c r="G15" s="101"/>
    </row>
    <row r="16" spans="1:10" ht="35.4" customHeight="1" x14ac:dyDescent="0.25">
      <c r="A16" s="28" t="s">
        <v>18</v>
      </c>
      <c r="B16" s="5" t="s">
        <v>19</v>
      </c>
      <c r="C16" s="5" t="s">
        <v>24</v>
      </c>
      <c r="D16" s="5" t="s">
        <v>20</v>
      </c>
      <c r="E16" s="6" t="s">
        <v>5</v>
      </c>
      <c r="G16" s="26"/>
    </row>
    <row r="17" spans="1:7" ht="35.4" customHeight="1" x14ac:dyDescent="0.25">
      <c r="A17" s="49"/>
      <c r="B17" s="11"/>
      <c r="C17" s="12"/>
      <c r="D17" s="12"/>
      <c r="E17" s="19"/>
      <c r="G17" s="26"/>
    </row>
    <row r="18" spans="1:7" ht="35.4" customHeight="1" x14ac:dyDescent="0.25">
      <c r="A18" s="49"/>
      <c r="B18" s="11"/>
      <c r="C18" s="12"/>
      <c r="D18" s="12"/>
      <c r="E18" s="19"/>
      <c r="G18" s="26"/>
    </row>
    <row r="19" spans="1:7" ht="35.4" customHeight="1" x14ac:dyDescent="0.25">
      <c r="A19" s="49"/>
      <c r="B19" s="11"/>
      <c r="C19" s="12"/>
      <c r="D19" s="12"/>
      <c r="E19" s="19"/>
      <c r="G19" s="26"/>
    </row>
    <row r="20" spans="1:7" ht="35.4" customHeight="1" x14ac:dyDescent="0.25">
      <c r="A20" s="49"/>
      <c r="B20" s="11"/>
      <c r="C20" s="12"/>
      <c r="D20" s="12"/>
      <c r="E20" s="19"/>
      <c r="G20" s="26"/>
    </row>
    <row r="21" spans="1:7" ht="35.4" customHeight="1" x14ac:dyDescent="0.25">
      <c r="A21" s="50"/>
      <c r="B21" s="11"/>
      <c r="C21" s="14"/>
      <c r="D21" s="14"/>
      <c r="E21" s="20"/>
      <c r="G21" s="26"/>
    </row>
    <row r="22" spans="1:7" ht="35.4" customHeight="1" x14ac:dyDescent="0.25">
      <c r="A22" s="51"/>
      <c r="B22" s="58"/>
      <c r="C22" s="59"/>
      <c r="D22" s="59"/>
      <c r="E22" s="59"/>
      <c r="G22" s="26"/>
    </row>
    <row r="23" spans="1:7" ht="35.4" customHeight="1" x14ac:dyDescent="0.25">
      <c r="A23" s="99" t="s">
        <v>35</v>
      </c>
      <c r="B23" s="100"/>
      <c r="C23" s="100"/>
      <c r="D23" s="100"/>
      <c r="E23" s="100"/>
      <c r="F23" s="100"/>
      <c r="G23" s="101"/>
    </row>
    <row r="24" spans="1:7" ht="35.4" customHeight="1" x14ac:dyDescent="0.25">
      <c r="A24" s="28" t="s">
        <v>18</v>
      </c>
      <c r="B24" s="5" t="s">
        <v>19</v>
      </c>
      <c r="C24" s="5" t="s">
        <v>34</v>
      </c>
      <c r="D24" s="5" t="s">
        <v>5</v>
      </c>
      <c r="E24" s="7" t="s">
        <v>37</v>
      </c>
      <c r="F24" s="4" t="s">
        <v>25</v>
      </c>
      <c r="G24" s="26"/>
    </row>
    <row r="25" spans="1:7" ht="35.4" customHeight="1" x14ac:dyDescent="0.25">
      <c r="A25" s="49"/>
      <c r="B25" s="11"/>
      <c r="C25" s="12"/>
      <c r="D25" s="12"/>
      <c r="E25" s="12"/>
      <c r="F25" s="13"/>
      <c r="G25" s="26"/>
    </row>
    <row r="26" spans="1:7" ht="35.4" customHeight="1" x14ac:dyDescent="0.25">
      <c r="A26" s="49"/>
      <c r="B26" s="11"/>
      <c r="C26" s="12"/>
      <c r="D26" s="12"/>
      <c r="E26" s="12"/>
      <c r="F26" s="13"/>
      <c r="G26" s="26"/>
    </row>
    <row r="27" spans="1:7" ht="35.4" customHeight="1" x14ac:dyDescent="0.25">
      <c r="A27" s="49"/>
      <c r="B27" s="11"/>
      <c r="C27" s="12"/>
      <c r="D27" s="12"/>
      <c r="E27" s="12"/>
      <c r="F27" s="13"/>
      <c r="G27" s="26"/>
    </row>
    <row r="28" spans="1:7" ht="35.4" customHeight="1" x14ac:dyDescent="0.25">
      <c r="A28" s="49"/>
      <c r="B28" s="11"/>
      <c r="C28" s="12"/>
      <c r="D28" s="12"/>
      <c r="E28" s="12"/>
      <c r="F28" s="13"/>
      <c r="G28" s="26"/>
    </row>
    <row r="29" spans="1:7" ht="35.4" customHeight="1" x14ac:dyDescent="0.25">
      <c r="A29" s="49"/>
      <c r="B29" s="11"/>
      <c r="C29" s="12"/>
      <c r="D29" s="12"/>
      <c r="E29" s="12"/>
      <c r="F29" s="13"/>
      <c r="G29" s="26"/>
    </row>
    <row r="30" spans="1:7" ht="35.4" customHeight="1" x14ac:dyDescent="0.25">
      <c r="A30" s="49"/>
      <c r="B30" s="11"/>
      <c r="C30" s="12"/>
      <c r="D30" s="12"/>
      <c r="E30" s="12"/>
      <c r="F30" s="13"/>
      <c r="G30" s="26"/>
    </row>
    <row r="31" spans="1:7" ht="35.4" customHeight="1" x14ac:dyDescent="0.25">
      <c r="A31" s="49"/>
      <c r="B31" s="11"/>
      <c r="C31" s="12"/>
      <c r="D31" s="12"/>
      <c r="E31" s="12"/>
      <c r="F31" s="13"/>
      <c r="G31" s="26"/>
    </row>
    <row r="32" spans="1:7" ht="35.4" customHeight="1" x14ac:dyDescent="0.25">
      <c r="A32" s="32"/>
      <c r="B32" s="33"/>
      <c r="C32" s="33"/>
      <c r="D32" s="33"/>
      <c r="E32" s="33"/>
      <c r="F32" s="33"/>
      <c r="G32" s="26"/>
    </row>
    <row r="33" spans="1:7" ht="35.4" customHeight="1" x14ac:dyDescent="0.25">
      <c r="A33" s="99" t="s">
        <v>26</v>
      </c>
      <c r="B33" s="100"/>
      <c r="C33" s="100"/>
      <c r="D33" s="100"/>
      <c r="E33" s="100"/>
      <c r="F33" s="100"/>
      <c r="G33" s="101"/>
    </row>
    <row r="34" spans="1:7" ht="35.4" customHeight="1" x14ac:dyDescent="0.25">
      <c r="A34" s="28" t="s">
        <v>18</v>
      </c>
      <c r="B34" s="5" t="s">
        <v>19</v>
      </c>
      <c r="C34" s="5" t="s">
        <v>27</v>
      </c>
      <c r="D34" s="6" t="s">
        <v>5</v>
      </c>
      <c r="G34" s="26"/>
    </row>
    <row r="35" spans="1:7" ht="35.4" customHeight="1" x14ac:dyDescent="0.25">
      <c r="A35" s="29"/>
      <c r="B35" s="11"/>
      <c r="C35" s="15"/>
      <c r="D35" s="16"/>
      <c r="G35" s="26"/>
    </row>
    <row r="36" spans="1:7" ht="35.4" customHeight="1" x14ac:dyDescent="0.25">
      <c r="A36" s="29"/>
      <c r="B36" s="11"/>
      <c r="C36" s="15"/>
      <c r="D36" s="16"/>
      <c r="G36" s="26"/>
    </row>
    <row r="37" spans="1:7" ht="35.4" customHeight="1" x14ac:dyDescent="0.25">
      <c r="A37" s="29"/>
      <c r="B37" s="11"/>
      <c r="C37" s="15"/>
      <c r="D37" s="16"/>
      <c r="G37" s="26"/>
    </row>
    <row r="38" spans="1:7" ht="35.4" customHeight="1" x14ac:dyDescent="0.25">
      <c r="A38" s="29"/>
      <c r="B38" s="11"/>
      <c r="C38" s="15"/>
      <c r="D38" s="16"/>
      <c r="G38" s="26"/>
    </row>
    <row r="39" spans="1:7" ht="35.4" customHeight="1" x14ac:dyDescent="0.25">
      <c r="A39" s="29"/>
      <c r="B39" s="11"/>
      <c r="C39" s="15"/>
      <c r="D39" s="16"/>
      <c r="G39" s="26"/>
    </row>
    <row r="40" spans="1:7" ht="35.4" customHeight="1" x14ac:dyDescent="0.25">
      <c r="A40" s="30"/>
      <c r="B40" s="11"/>
      <c r="C40" s="15"/>
      <c r="D40" s="17"/>
      <c r="G40" s="26"/>
    </row>
    <row r="41" spans="1:7" ht="35.4" customHeight="1" x14ac:dyDescent="0.25">
      <c r="A41" s="31"/>
      <c r="B41" s="11"/>
      <c r="C41" s="15"/>
      <c r="D41" s="18"/>
      <c r="G41" s="26"/>
    </row>
    <row r="42" spans="1:7" ht="35.4" customHeight="1" x14ac:dyDescent="0.25">
      <c r="A42" s="32"/>
      <c r="B42" s="33"/>
      <c r="C42" s="33"/>
      <c r="D42" s="33"/>
      <c r="G42" s="26"/>
    </row>
    <row r="43" spans="1:7" ht="35.4" customHeight="1" x14ac:dyDescent="0.25">
      <c r="A43" s="115" t="s">
        <v>104</v>
      </c>
      <c r="B43" s="116"/>
      <c r="C43" s="116"/>
      <c r="D43" s="116"/>
      <c r="E43" s="116"/>
      <c r="F43" s="116"/>
      <c r="G43" s="117"/>
    </row>
    <row r="44" spans="1:7" ht="35.4" customHeight="1" x14ac:dyDescent="0.25">
      <c r="A44" s="52"/>
      <c r="B44" s="10" t="s">
        <v>62</v>
      </c>
      <c r="C44" s="10" t="s">
        <v>40</v>
      </c>
      <c r="D44" s="10" t="s">
        <v>41</v>
      </c>
      <c r="G44" s="26"/>
    </row>
    <row r="45" spans="1:7" ht="35.4" customHeight="1" x14ac:dyDescent="0.25">
      <c r="A45" s="53" t="s">
        <v>6</v>
      </c>
      <c r="B45" s="24">
        <f>COUNTIF(Tableau42934[], A45)</f>
        <v>0</v>
      </c>
      <c r="C45" s="24">
        <f>COUNTIFS(Tableau42934[[#All],[Genre (H/F)]],"H",Tableau42934[[#All],[Grade]],A45)</f>
        <v>0</v>
      </c>
      <c r="D45" s="24">
        <f>COUNTIFS(Tableau42934[[#All],[Genre (H/F)]],"F",Tableau42934[[#All],[Grade]],A45)</f>
        <v>0</v>
      </c>
      <c r="G45" s="26"/>
    </row>
    <row r="46" spans="1:7" ht="35.4" customHeight="1" x14ac:dyDescent="0.25">
      <c r="A46" s="53" t="s">
        <v>7</v>
      </c>
      <c r="B46" s="24">
        <f>COUNTIF(Tableau42934[], A46)</f>
        <v>0</v>
      </c>
      <c r="C46" s="24">
        <f>COUNTIFS(Tableau42934[[#All],[Genre (H/F)]],"H",Tableau42934[[#All],[Grade]],A46)</f>
        <v>0</v>
      </c>
      <c r="D46" s="24">
        <f>COUNTIFS(Tableau42934[[#All],[Genre (H/F)]],"F",Tableau42934[[#All],[Grade]],A46)</f>
        <v>0</v>
      </c>
      <c r="G46" s="26"/>
    </row>
    <row r="47" spans="1:7" ht="35.4" customHeight="1" x14ac:dyDescent="0.25">
      <c r="A47" s="53" t="s">
        <v>31</v>
      </c>
      <c r="B47" s="24">
        <f>COUNTIF(Tableau42934[], A47)</f>
        <v>0</v>
      </c>
      <c r="C47" s="24">
        <f>COUNTIFS(Tableau42934[[#All],[Genre (H/F)]],"H",Tableau42934[[#All],[Grade]],A47)</f>
        <v>0</v>
      </c>
      <c r="D47" s="24">
        <f>COUNTIFS(Tableau42934[[#All],[Genre (H/F)]],"F",Tableau42934[[#All],[Grade]],A47)</f>
        <v>0</v>
      </c>
      <c r="G47" s="26"/>
    </row>
    <row r="48" spans="1:7" ht="35.4" customHeight="1" x14ac:dyDescent="0.25">
      <c r="A48" s="53" t="s">
        <v>0</v>
      </c>
      <c r="B48" s="24">
        <f>B45+B46</f>
        <v>0</v>
      </c>
      <c r="C48" s="24">
        <f t="shared" ref="C48:D48" si="0">C45+C46</f>
        <v>0</v>
      </c>
      <c r="D48" s="24">
        <f t="shared" si="0"/>
        <v>0</v>
      </c>
      <c r="G48" s="26"/>
    </row>
    <row r="49" spans="1:7" ht="35.4" customHeight="1" x14ac:dyDescent="0.25">
      <c r="A49" s="53" t="s">
        <v>1</v>
      </c>
      <c r="B49" s="24">
        <f>B47</f>
        <v>0</v>
      </c>
      <c r="C49" s="24">
        <f>C47</f>
        <v>0</v>
      </c>
      <c r="D49" s="24">
        <f>D47</f>
        <v>0</v>
      </c>
      <c r="G49" s="26"/>
    </row>
    <row r="50" spans="1:7" ht="35.4" customHeight="1" x14ac:dyDescent="0.25">
      <c r="A50" s="53" t="s">
        <v>2</v>
      </c>
      <c r="B50" s="24">
        <f>COUNTA(Tableau32833[Nom et prénom])</f>
        <v>0</v>
      </c>
      <c r="C50" s="24">
        <f>COUNTIF(Tableau32833[[#All],[Genre (H/F)]],"F")</f>
        <v>0</v>
      </c>
      <c r="D50" s="24">
        <f>COUNTIF(Tableau32833[[#All],[Genre (H/F)]],"H")</f>
        <v>0</v>
      </c>
      <c r="G50" s="26"/>
    </row>
    <row r="51" spans="1:7" ht="35.4" customHeight="1" x14ac:dyDescent="0.25">
      <c r="A51" s="53" t="s">
        <v>3</v>
      </c>
      <c r="B51" s="24">
        <f>COUNTIF(Tableau53035[], A51)</f>
        <v>0</v>
      </c>
      <c r="C51" s="24">
        <f>COUNTIFS(Tableau53035[[#All],[Genre (H/F)]],"H",Tableau53035[[#All],[Niveau ]],A51)</f>
        <v>0</v>
      </c>
      <c r="D51" s="24">
        <f>COUNTIFS(Tableau53035[[#All],[Genre (H/F)]],"F",Tableau53035[[#All],[Niveau ]],A51)</f>
        <v>0</v>
      </c>
      <c r="G51" s="26"/>
    </row>
    <row r="52" spans="1:7" ht="35.4" customHeight="1" x14ac:dyDescent="0.25">
      <c r="A52" s="53" t="s">
        <v>36</v>
      </c>
      <c r="B52" s="24">
        <f>COUNTIF(Tableau53035[], A52)</f>
        <v>0</v>
      </c>
      <c r="C52" s="24">
        <f>COUNTIFS(Tableau53035[[#All],[Genre (H/F)]],"H",Tableau53035[[#All],[Niveau ]],A52)</f>
        <v>0</v>
      </c>
      <c r="D52" s="24">
        <f>COUNTIFS(Tableau53035[[#All],[Genre (H/F)]],"F",Tableau53035[[#All],[Niveau ]],A52)</f>
        <v>0</v>
      </c>
      <c r="G52" s="26"/>
    </row>
    <row r="53" spans="1:7" ht="35.4" customHeight="1" x14ac:dyDescent="0.25">
      <c r="A53" s="53" t="s">
        <v>32</v>
      </c>
      <c r="B53" s="24">
        <f>COUNTIF(Tableau63136[], A53)</f>
        <v>0</v>
      </c>
      <c r="C53" s="24">
        <f>COUNTIFS(Tableau63136[[#All],[Genre (H/F)]],"H",Tableau63136[[#All],[Grade ou diplôme]],A53)</f>
        <v>0</v>
      </c>
      <c r="D53" s="24">
        <f>COUNTIFS(Tableau63136[[#All],[Genre (H/F)]],"F",Tableau63136[[#All],[Grade ou diplôme]],A53)</f>
        <v>0</v>
      </c>
      <c r="G53" s="26"/>
    </row>
    <row r="54" spans="1:7" ht="35.4" customHeight="1" x14ac:dyDescent="0.25">
      <c r="A54" s="53" t="s">
        <v>33</v>
      </c>
      <c r="B54" s="24">
        <f>COUNTIF(Tableau63136[], A54)</f>
        <v>0</v>
      </c>
      <c r="C54" s="24">
        <f>COUNTIFS(Tableau63136[[#All],[Genre (H/F)]],"H",Tableau63136[[#All],[Grade ou diplôme]],A54)</f>
        <v>0</v>
      </c>
      <c r="D54" s="24">
        <f>COUNTIFS(Tableau63136[[#All],[Genre (H/F)]],"F",Tableau63136[[#All],[Grade ou diplôme]],A54)</f>
        <v>0</v>
      </c>
      <c r="G54" s="26"/>
    </row>
    <row r="55" spans="1:7" ht="35.4" customHeight="1" x14ac:dyDescent="0.25">
      <c r="A55" s="53" t="s">
        <v>4</v>
      </c>
      <c r="B55" s="24">
        <f>COUNTIF(Tableau63136[], A55)</f>
        <v>0</v>
      </c>
      <c r="C55" s="24">
        <f>COUNTIFS(Tableau63136[[#All],[Genre (H/F)]],"H",Tableau63136[[#All],[Grade ou diplôme]],A55)</f>
        <v>0</v>
      </c>
      <c r="D55" s="24">
        <f>COUNTIFS(Tableau63136[[#All],[Genre (H/F)]],"F",Tableau63136[[#All],[Grade ou diplôme]],A55)</f>
        <v>0</v>
      </c>
      <c r="G55" s="26"/>
    </row>
    <row r="56" spans="1:7" ht="35.4" customHeight="1" thickBot="1" x14ac:dyDescent="0.3">
      <c r="A56" s="54"/>
      <c r="B56" s="55"/>
      <c r="C56" s="55"/>
      <c r="D56" s="55"/>
      <c r="E56" s="55"/>
      <c r="F56" s="55"/>
      <c r="G56" s="56"/>
    </row>
  </sheetData>
  <sheetProtection algorithmName="SHA-512" hashValue="6RynXZYzB7I6d+LVhqG4hrPPTtga8GVIqTlubFGg4Eq0ArizyOztLTVbFMa4xPYA7wt2GH/9mWSeqXCwpc1+oA==" saltValue="ijOXOQg/KMM/vYz7Sjh9Ow==" spinCount="100000" sheet="1" formatColumns="0" insertRows="0"/>
  <mergeCells count="7">
    <mergeCell ref="A43:G43"/>
    <mergeCell ref="A1:C1"/>
    <mergeCell ref="A3:G3"/>
    <mergeCell ref="A4:G4"/>
    <mergeCell ref="A15:G15"/>
    <mergeCell ref="A23:G23"/>
    <mergeCell ref="A33:G33"/>
  </mergeCells>
  <pageMargins left="0.7" right="0.7" top="0.75" bottom="0.75" header="0.3" footer="0.3"/>
  <tableParts count="4">
    <tablePart r:id="rId1"/>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57B87F06-134C-468D-B736-820B4F9FA464}">
          <x14:formula1>
            <xm:f>lists!$A$9:$A$10</xm:f>
          </x14:formula1>
          <xm:sqref>B6:B13 B25:B31 B17:B21 B35:B41</xm:sqref>
        </x14:dataValidation>
        <x14:dataValidation type="list" allowBlank="1" showInputMessage="1" showErrorMessage="1" xr:uid="{91349A6B-EA78-4E65-8D56-FC0E2CF882E2}">
          <x14:formula1>
            <xm:f>lists!$A$26:$A$28</xm:f>
          </x14:formula1>
          <xm:sqref>C6:C13</xm:sqref>
        </x14:dataValidation>
        <x14:dataValidation type="list" allowBlank="1" showInputMessage="1" showErrorMessage="1" xr:uid="{ABF780FF-4BD2-42A6-B225-27071E46EE7B}">
          <x14:formula1>
            <xm:f>lists!$A$32:$A$33</xm:f>
          </x14:formula1>
          <xm:sqref>C25:C31</xm:sqref>
        </x14:dataValidation>
        <x14:dataValidation type="list" allowBlank="1" showInputMessage="1" showErrorMessage="1" xr:uid="{5C0EFF50-BD13-407E-8741-4FF01E43F2C6}">
          <x14:formula1>
            <xm:f>lists!$A$37:$A$39</xm:f>
          </x14:formula1>
          <xm:sqref>C35:C41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3C9D-B7C4-407F-A574-F3ABAF8F5A98}">
  <sheetPr>
    <tabColor theme="2" tint="-0.499984740745262"/>
  </sheetPr>
  <dimension ref="A1:I19"/>
  <sheetViews>
    <sheetView showGridLines="0" workbookViewId="0">
      <selection activeCell="D11" sqref="D11"/>
    </sheetView>
  </sheetViews>
  <sheetFormatPr baseColWidth="10" defaultRowHeight="37.200000000000003" customHeight="1" x14ac:dyDescent="0.25"/>
  <cols>
    <col min="1" max="1" width="33.44140625" style="3" customWidth="1"/>
    <col min="2" max="2" width="23.33203125" style="3" customWidth="1"/>
    <col min="3" max="3" width="26.33203125" style="3" customWidth="1"/>
    <col min="4" max="4" width="29.109375" style="3" customWidth="1"/>
    <col min="5" max="5" width="17.6640625" style="3" customWidth="1"/>
    <col min="6" max="6" width="17.88671875" style="3" customWidth="1"/>
    <col min="7" max="8" width="11.5546875" style="3"/>
    <col min="9" max="9" width="35.77734375" style="3" customWidth="1"/>
    <col min="10" max="16384" width="11.5546875" style="3"/>
  </cols>
  <sheetData>
    <row r="1" spans="1:9" ht="37.200000000000003" customHeight="1" x14ac:dyDescent="0.25">
      <c r="A1" s="127" t="s">
        <v>11</v>
      </c>
      <c r="B1" s="128"/>
      <c r="C1" s="128"/>
      <c r="D1" s="41"/>
      <c r="E1" s="41"/>
      <c r="F1" s="41"/>
      <c r="G1" s="42"/>
      <c r="I1" s="8"/>
    </row>
    <row r="2" spans="1:9" ht="37.200000000000003" customHeight="1" x14ac:dyDescent="0.25">
      <c r="A2" s="124" t="s">
        <v>77</v>
      </c>
      <c r="B2" s="125"/>
      <c r="C2" s="125"/>
      <c r="D2" s="125"/>
      <c r="E2" s="125"/>
      <c r="F2" s="125"/>
      <c r="G2" s="126"/>
      <c r="I2" s="8"/>
    </row>
    <row r="3" spans="1:9" ht="37.200000000000003" customHeight="1" x14ac:dyDescent="0.25">
      <c r="A3" s="115" t="s">
        <v>95</v>
      </c>
      <c r="B3" s="116"/>
      <c r="C3" s="116"/>
      <c r="D3" s="116"/>
      <c r="E3" s="116"/>
      <c r="F3" s="116"/>
      <c r="G3" s="117"/>
      <c r="I3" s="2"/>
    </row>
    <row r="4" spans="1:9" ht="37.200000000000003" customHeight="1" x14ac:dyDescent="0.25">
      <c r="A4" s="99" t="s">
        <v>26</v>
      </c>
      <c r="B4" s="100"/>
      <c r="C4" s="100"/>
      <c r="D4" s="100"/>
      <c r="E4" s="100"/>
      <c r="F4" s="100"/>
      <c r="G4" s="101"/>
    </row>
    <row r="5" spans="1:9" ht="37.200000000000003" customHeight="1" x14ac:dyDescent="0.25">
      <c r="A5" s="28" t="s">
        <v>18</v>
      </c>
      <c r="B5" s="5" t="s">
        <v>19</v>
      </c>
      <c r="C5" s="5" t="s">
        <v>27</v>
      </c>
      <c r="D5" s="6" t="s">
        <v>5</v>
      </c>
      <c r="G5" s="26"/>
    </row>
    <row r="6" spans="1:9" ht="37.200000000000003" customHeight="1" x14ac:dyDescent="0.25">
      <c r="A6" s="29"/>
      <c r="B6" s="11"/>
      <c r="C6" s="15"/>
      <c r="D6" s="16"/>
      <c r="G6" s="26"/>
    </row>
    <row r="7" spans="1:9" ht="37.200000000000003" customHeight="1" x14ac:dyDescent="0.25">
      <c r="A7" s="29"/>
      <c r="B7" s="11"/>
      <c r="C7" s="15"/>
      <c r="D7" s="16"/>
      <c r="G7" s="26"/>
    </row>
    <row r="8" spans="1:9" ht="37.200000000000003" customHeight="1" x14ac:dyDescent="0.25">
      <c r="A8" s="29"/>
      <c r="B8" s="11"/>
      <c r="C8" s="15"/>
      <c r="D8" s="16"/>
      <c r="G8" s="26"/>
    </row>
    <row r="9" spans="1:9" ht="37.200000000000003" customHeight="1" x14ac:dyDescent="0.25">
      <c r="A9" s="29"/>
      <c r="B9" s="11"/>
      <c r="C9" s="15"/>
      <c r="D9" s="16"/>
      <c r="G9" s="26"/>
    </row>
    <row r="10" spans="1:9" ht="37.200000000000003" customHeight="1" x14ac:dyDescent="0.25">
      <c r="A10" s="29"/>
      <c r="B10" s="11"/>
      <c r="C10" s="15"/>
      <c r="D10" s="16"/>
      <c r="G10" s="26"/>
    </row>
    <row r="11" spans="1:9" ht="37.200000000000003" customHeight="1" x14ac:dyDescent="0.25">
      <c r="A11" s="30"/>
      <c r="B11" s="11"/>
      <c r="C11" s="15"/>
      <c r="D11" s="17"/>
      <c r="G11" s="26"/>
    </row>
    <row r="12" spans="1:9" ht="37.200000000000003" customHeight="1" x14ac:dyDescent="0.25">
      <c r="A12" s="31"/>
      <c r="B12" s="11"/>
      <c r="C12" s="15"/>
      <c r="D12" s="18"/>
      <c r="G12" s="26"/>
    </row>
    <row r="13" spans="1:9" ht="37.200000000000003" customHeight="1" x14ac:dyDescent="0.25">
      <c r="A13" s="32"/>
      <c r="B13" s="33"/>
      <c r="C13" s="33"/>
      <c r="D13" s="33"/>
      <c r="G13" s="26"/>
    </row>
    <row r="14" spans="1:9" ht="37.200000000000003" customHeight="1" x14ac:dyDescent="0.25">
      <c r="A14" s="115" t="s">
        <v>105</v>
      </c>
      <c r="B14" s="116"/>
      <c r="C14" s="116"/>
      <c r="D14" s="116"/>
      <c r="E14" s="116"/>
      <c r="F14" s="116"/>
      <c r="G14" s="117"/>
    </row>
    <row r="15" spans="1:9" ht="37.200000000000003" customHeight="1" x14ac:dyDescent="0.25">
      <c r="A15" s="34"/>
      <c r="B15" s="27" t="s">
        <v>38</v>
      </c>
      <c r="C15" s="27" t="s">
        <v>40</v>
      </c>
      <c r="D15" s="27" t="s">
        <v>41</v>
      </c>
      <c r="E15" s="35"/>
      <c r="F15" s="35"/>
      <c r="G15" s="36"/>
    </row>
    <row r="16" spans="1:9" ht="37.200000000000003" customHeight="1" x14ac:dyDescent="0.25">
      <c r="A16" s="37" t="s">
        <v>32</v>
      </c>
      <c r="B16" s="23">
        <f>COUNTIF(Tableau6913172125[], A16)</f>
        <v>0</v>
      </c>
      <c r="C16" s="23">
        <f>COUNTIFS(Tableau6913172125[[#All],[Genre (H/F)]],"H",Tableau6913172125[[#All],[Grade ou diplôme]],A16)</f>
        <v>0</v>
      </c>
      <c r="D16" s="23">
        <f>COUNTIFS(Tableau6913172125[[#All],[Genre (H/F)]],"F",Tableau6913172125[[#All],[Grade ou diplôme]],A16)</f>
        <v>0</v>
      </c>
      <c r="E16" s="35"/>
      <c r="F16" s="35"/>
      <c r="G16" s="36"/>
    </row>
    <row r="17" spans="1:7" ht="37.200000000000003" customHeight="1" x14ac:dyDescent="0.25">
      <c r="A17" s="37" t="s">
        <v>33</v>
      </c>
      <c r="B17" s="23">
        <f>COUNTIF(Tableau6913172125[], A17)</f>
        <v>0</v>
      </c>
      <c r="C17" s="23">
        <f>COUNTIFS(Tableau6913172125[[#All],[Genre (H/F)]],"H",Tableau6913172125[[#All],[Grade ou diplôme]],A17)</f>
        <v>0</v>
      </c>
      <c r="D17" s="23">
        <f>COUNTIFS(Tableau6913172125[[#All],[Genre (H/F)]],"F",Tableau6913172125[[#All],[Grade ou diplôme]],A17)</f>
        <v>0</v>
      </c>
      <c r="E17" s="35"/>
      <c r="F17" s="35"/>
      <c r="G17" s="36"/>
    </row>
    <row r="18" spans="1:7" ht="37.200000000000003" customHeight="1" x14ac:dyDescent="0.25">
      <c r="A18" s="37" t="s">
        <v>4</v>
      </c>
      <c r="B18" s="23">
        <f>COUNTIF(Tableau6913172125[], A18)</f>
        <v>0</v>
      </c>
      <c r="C18" s="23">
        <f>COUNTIFS(Tableau6913172125[[#All],[Genre (H/F)]],"H",Tableau6913172125[[#All],[Grade ou diplôme]],A18)</f>
        <v>0</v>
      </c>
      <c r="D18" s="23">
        <f>COUNTIFS(Tableau6913172125[[#All],[Genre (H/F)]],"F",Tableau6913172125[[#All],[Grade ou diplôme]],A18)</f>
        <v>0</v>
      </c>
      <c r="E18" s="35"/>
      <c r="F18" s="35"/>
      <c r="G18" s="36"/>
    </row>
    <row r="19" spans="1:7" ht="37.200000000000003" customHeight="1" thickBot="1" x14ac:dyDescent="0.3">
      <c r="A19" s="38"/>
      <c r="B19" s="39"/>
      <c r="C19" s="39"/>
      <c r="D19" s="39"/>
      <c r="E19" s="39"/>
      <c r="F19" s="39"/>
      <c r="G19" s="40"/>
    </row>
  </sheetData>
  <sheetProtection algorithmName="SHA-512" hashValue="9/vx7cueCXW/XPypS00+Gy1u2Uzg4A2b2t8T0LBIoUT6fCuBEk7ic5Ne9stBFol3QWCoSt/t+meFhQm6kkshMw==" saltValue="CJiQzsuXf1gtjlG3ykML2g==" spinCount="100000" sheet="1" formatColumns="0" insertRows="0"/>
  <mergeCells count="5">
    <mergeCell ref="A4:G4"/>
    <mergeCell ref="A14:G14"/>
    <mergeCell ref="A1:C1"/>
    <mergeCell ref="A2:G2"/>
    <mergeCell ref="A3:G3"/>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D7C4CA98-0735-46D4-AF39-2AB6B4B36D66}">
          <x14:formula1>
            <xm:f>lists!$A$9:$A$10</xm:f>
          </x14:formula1>
          <xm:sqref>B6:B12</xm:sqref>
        </x14:dataValidation>
        <x14:dataValidation type="list" allowBlank="1" showInputMessage="1" showErrorMessage="1" xr:uid="{090D578D-43F8-4FC2-8276-621341379AD2}">
          <x14:formula1>
            <xm:f>lists!$A$37:$A$39</xm:f>
          </x14:formula1>
          <xm:sqref>C6:C12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FBDB7-A02B-4C53-B6E1-4BB3AB6472CA}">
  <sheetPr>
    <tabColor theme="6" tint="-0.249977111117893"/>
  </sheetPr>
  <dimension ref="A1:I19"/>
  <sheetViews>
    <sheetView showGridLines="0" workbookViewId="0">
      <selection activeCell="C8" sqref="C8"/>
    </sheetView>
  </sheetViews>
  <sheetFormatPr baseColWidth="10" defaultRowHeight="37.200000000000003" customHeight="1" x14ac:dyDescent="0.25"/>
  <cols>
    <col min="1" max="1" width="33.44140625" style="3" customWidth="1"/>
    <col min="2" max="2" width="23.33203125" style="3" customWidth="1"/>
    <col min="3" max="3" width="26.33203125" style="3" customWidth="1"/>
    <col min="4" max="4" width="29.109375" style="3" customWidth="1"/>
    <col min="5" max="5" width="17.6640625" style="3" customWidth="1"/>
    <col min="6" max="6" width="17.88671875" style="3" customWidth="1"/>
    <col min="7" max="8" width="11.5546875" style="3"/>
    <col min="9" max="9" width="35.77734375" style="3" customWidth="1"/>
    <col min="10" max="16384" width="11.5546875" style="3"/>
  </cols>
  <sheetData>
    <row r="1" spans="1:9" ht="37.200000000000003" customHeight="1" x14ac:dyDescent="0.25">
      <c r="A1" s="127" t="s">
        <v>12</v>
      </c>
      <c r="B1" s="128"/>
      <c r="C1" s="128"/>
      <c r="D1" s="41"/>
      <c r="E1" s="41"/>
      <c r="F1" s="41"/>
      <c r="G1" s="42"/>
      <c r="I1" s="8"/>
    </row>
    <row r="2" spans="1:9" ht="37.200000000000003" customHeight="1" x14ac:dyDescent="0.25">
      <c r="A2" s="124" t="s">
        <v>77</v>
      </c>
      <c r="B2" s="125"/>
      <c r="C2" s="125"/>
      <c r="D2" s="125"/>
      <c r="E2" s="125"/>
      <c r="F2" s="125"/>
      <c r="G2" s="126"/>
      <c r="I2" s="8"/>
    </row>
    <row r="3" spans="1:9" ht="37.200000000000003" customHeight="1" x14ac:dyDescent="0.25">
      <c r="A3" s="115" t="s">
        <v>95</v>
      </c>
      <c r="B3" s="116"/>
      <c r="C3" s="116"/>
      <c r="D3" s="116"/>
      <c r="E3" s="116"/>
      <c r="F3" s="116"/>
      <c r="G3" s="117"/>
      <c r="I3" s="2"/>
    </row>
    <row r="4" spans="1:9" ht="37.200000000000003" customHeight="1" x14ac:dyDescent="0.25">
      <c r="A4" s="99" t="s">
        <v>26</v>
      </c>
      <c r="B4" s="100"/>
      <c r="C4" s="100"/>
      <c r="D4" s="100"/>
      <c r="E4" s="100"/>
      <c r="F4" s="100"/>
      <c r="G4" s="101"/>
    </row>
    <row r="5" spans="1:9" ht="37.200000000000003" customHeight="1" x14ac:dyDescent="0.25">
      <c r="A5" s="28" t="s">
        <v>18</v>
      </c>
      <c r="B5" s="5" t="s">
        <v>19</v>
      </c>
      <c r="C5" s="5" t="s">
        <v>27</v>
      </c>
      <c r="D5" s="6" t="s">
        <v>5</v>
      </c>
      <c r="G5" s="26"/>
    </row>
    <row r="6" spans="1:9" ht="37.200000000000003" customHeight="1" x14ac:dyDescent="0.25">
      <c r="A6" s="29"/>
      <c r="B6" s="11"/>
      <c r="C6" s="15"/>
      <c r="D6" s="16"/>
      <c r="G6" s="26"/>
    </row>
    <row r="7" spans="1:9" ht="37.200000000000003" customHeight="1" x14ac:dyDescent="0.25">
      <c r="A7" s="29"/>
      <c r="B7" s="11"/>
      <c r="C7" s="15"/>
      <c r="D7" s="16"/>
      <c r="G7" s="26"/>
    </row>
    <row r="8" spans="1:9" ht="37.200000000000003" customHeight="1" x14ac:dyDescent="0.25">
      <c r="A8" s="29"/>
      <c r="B8" s="11"/>
      <c r="C8" s="15"/>
      <c r="D8" s="16"/>
      <c r="G8" s="26"/>
    </row>
    <row r="9" spans="1:9" ht="37.200000000000003" customHeight="1" x14ac:dyDescent="0.25">
      <c r="A9" s="29"/>
      <c r="B9" s="11"/>
      <c r="C9" s="15"/>
      <c r="D9" s="16"/>
      <c r="G9" s="26"/>
    </row>
    <row r="10" spans="1:9" ht="37.200000000000003" customHeight="1" x14ac:dyDescent="0.25">
      <c r="A10" s="29"/>
      <c r="B10" s="11"/>
      <c r="C10" s="15"/>
      <c r="D10" s="16"/>
      <c r="G10" s="26"/>
    </row>
    <row r="11" spans="1:9" ht="37.200000000000003" customHeight="1" x14ac:dyDescent="0.25">
      <c r="A11" s="30"/>
      <c r="B11" s="11"/>
      <c r="C11" s="15"/>
      <c r="D11" s="17"/>
      <c r="G11" s="26"/>
    </row>
    <row r="12" spans="1:9" ht="37.200000000000003" customHeight="1" x14ac:dyDescent="0.25">
      <c r="A12" s="31"/>
      <c r="B12" s="11"/>
      <c r="C12" s="15"/>
      <c r="D12" s="18"/>
      <c r="G12" s="26"/>
    </row>
    <row r="13" spans="1:9" ht="37.200000000000003" customHeight="1" x14ac:dyDescent="0.25">
      <c r="A13" s="32"/>
      <c r="B13" s="33"/>
      <c r="C13" s="33"/>
      <c r="D13" s="33"/>
      <c r="G13" s="26"/>
    </row>
    <row r="14" spans="1:9" ht="37.200000000000003" customHeight="1" x14ac:dyDescent="0.25">
      <c r="A14" s="115" t="s">
        <v>105</v>
      </c>
      <c r="B14" s="116"/>
      <c r="C14" s="116"/>
      <c r="D14" s="116"/>
      <c r="E14" s="116"/>
      <c r="F14" s="116"/>
      <c r="G14" s="117"/>
    </row>
    <row r="15" spans="1:9" ht="37.200000000000003" customHeight="1" x14ac:dyDescent="0.25">
      <c r="A15" s="34"/>
      <c r="B15" s="27" t="s">
        <v>38</v>
      </c>
      <c r="C15" s="27" t="s">
        <v>40</v>
      </c>
      <c r="D15" s="27" t="s">
        <v>41</v>
      </c>
      <c r="E15" s="35"/>
      <c r="F15" s="35"/>
      <c r="G15" s="36"/>
    </row>
    <row r="16" spans="1:9" ht="37.200000000000003" customHeight="1" x14ac:dyDescent="0.25">
      <c r="A16" s="37" t="s">
        <v>32</v>
      </c>
      <c r="B16" s="23">
        <f>COUNTIF(Tableau691317212532[], A16)</f>
        <v>0</v>
      </c>
      <c r="C16" s="23">
        <f>COUNTIFS(Tableau691317212532[[#All],[Genre (H/F)]],"H",Tableau691317212532[[#All],[Grade ou diplôme]],A16)</f>
        <v>0</v>
      </c>
      <c r="D16" s="23">
        <f>COUNTIFS(Tableau691317212532[[#All],[Genre (H/F)]],"F",Tableau691317212532[[#All],[Grade ou diplôme]],A16)</f>
        <v>0</v>
      </c>
      <c r="E16" s="35"/>
      <c r="F16" s="35"/>
      <c r="G16" s="36"/>
    </row>
    <row r="17" spans="1:7" ht="37.200000000000003" customHeight="1" x14ac:dyDescent="0.25">
      <c r="A17" s="37" t="s">
        <v>33</v>
      </c>
      <c r="B17" s="23">
        <f>COUNTIF(Tableau691317212532[], A17)</f>
        <v>0</v>
      </c>
      <c r="C17" s="23">
        <f>COUNTIFS(Tableau691317212532[[#All],[Genre (H/F)]],"H",Tableau691317212532[[#All],[Grade ou diplôme]],A17)</f>
        <v>0</v>
      </c>
      <c r="D17" s="23">
        <f>COUNTIFS(Tableau691317212532[[#All],[Genre (H/F)]],"F",Tableau691317212532[[#All],[Grade ou diplôme]],A17)</f>
        <v>0</v>
      </c>
      <c r="E17" s="35"/>
      <c r="F17" s="35"/>
      <c r="G17" s="36"/>
    </row>
    <row r="18" spans="1:7" ht="37.200000000000003" customHeight="1" x14ac:dyDescent="0.25">
      <c r="A18" s="37" t="s">
        <v>4</v>
      </c>
      <c r="B18" s="23">
        <f>COUNTIF(Tableau691317212532[], A18)</f>
        <v>0</v>
      </c>
      <c r="C18" s="23">
        <f>COUNTIFS(Tableau691317212532[[#All],[Genre (H/F)]],"H",Tableau691317212532[[#All],[Grade ou diplôme]],A18)</f>
        <v>0</v>
      </c>
      <c r="D18" s="23">
        <f>COUNTIFS(Tableau691317212532[[#All],[Genre (H/F)]],"F",Tableau691317212532[[#All],[Grade ou diplôme]],A18)</f>
        <v>0</v>
      </c>
      <c r="E18" s="35"/>
      <c r="F18" s="35"/>
      <c r="G18" s="36"/>
    </row>
    <row r="19" spans="1:7" ht="37.200000000000003" customHeight="1" thickBot="1" x14ac:dyDescent="0.3">
      <c r="A19" s="38"/>
      <c r="B19" s="39"/>
      <c r="C19" s="39"/>
      <c r="D19" s="39"/>
      <c r="E19" s="39"/>
      <c r="F19" s="39"/>
      <c r="G19" s="40"/>
    </row>
  </sheetData>
  <sheetProtection algorithmName="SHA-512" hashValue="24zlYXQ8qd/8/+a4g7EEqEvwpotUaHNGY6+RKMHD2brDT8NjJsW8rBiN6ksyEqJVKvuZt6LkKsk/mjpTtEmzrg==" saltValue="JErEcM/NDarG7FMZPm4IEQ==" spinCount="100000" sheet="1" formatColumns="0" insertRows="0"/>
  <mergeCells count="5">
    <mergeCell ref="A1:C1"/>
    <mergeCell ref="A2:G2"/>
    <mergeCell ref="A3:G3"/>
    <mergeCell ref="A4:G4"/>
    <mergeCell ref="A14:G1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E0DD45AB-2D8B-4575-BA35-E39C32FBD0B8}">
          <x14:formula1>
            <xm:f>lists!$A$37:$A$39</xm:f>
          </x14:formula1>
          <xm:sqref>C6:C12</xm:sqref>
        </x14:dataValidation>
        <x14:dataValidation type="list" allowBlank="1" showInputMessage="1" showErrorMessage="1" xr:uid="{813DA11B-798A-47F1-A565-23CE2633689B}">
          <x14:formula1>
            <xm:f>lists!$A$9:$A$10</xm:f>
          </x14:formula1>
          <xm:sqref>B7:B12 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E185-6080-4D51-AE52-5161D8DED80A}">
  <sheetPr>
    <tabColor theme="6" tint="0.39997558519241921"/>
  </sheetPr>
  <dimension ref="A1:C10"/>
  <sheetViews>
    <sheetView workbookViewId="0">
      <selection activeCell="F8" sqref="F8"/>
    </sheetView>
  </sheetViews>
  <sheetFormatPr baseColWidth="10" defaultColWidth="4.21875" defaultRowHeight="13.8" customHeight="1" x14ac:dyDescent="0.3"/>
  <cols>
    <col min="2" max="2" width="135.6640625" customWidth="1"/>
  </cols>
  <sheetData>
    <row r="1" spans="1:3" ht="34.200000000000003" customHeight="1" x14ac:dyDescent="0.3">
      <c r="B1" s="25" t="s">
        <v>96</v>
      </c>
    </row>
    <row r="2" spans="1:3" ht="37.200000000000003" customHeight="1" x14ac:dyDescent="0.3">
      <c r="A2" s="129"/>
      <c r="B2" s="97" t="s">
        <v>129</v>
      </c>
      <c r="C2" s="130"/>
    </row>
    <row r="3" spans="1:3" ht="37.200000000000003" customHeight="1" x14ac:dyDescent="0.3">
      <c r="A3" s="129"/>
      <c r="B3" s="97" t="s">
        <v>130</v>
      </c>
      <c r="C3" s="130"/>
    </row>
    <row r="4" spans="1:3" ht="37.200000000000003" customHeight="1" x14ac:dyDescent="0.3">
      <c r="A4" s="129"/>
      <c r="B4" s="97" t="s">
        <v>131</v>
      </c>
      <c r="C4" s="130"/>
    </row>
    <row r="5" spans="1:3" ht="37.200000000000003" customHeight="1" x14ac:dyDescent="0.3">
      <c r="A5" s="129"/>
      <c r="B5" s="97" t="s">
        <v>132</v>
      </c>
      <c r="C5" s="130"/>
    </row>
    <row r="6" spans="1:3" ht="37.200000000000003" customHeight="1" x14ac:dyDescent="0.3">
      <c r="A6" s="129"/>
      <c r="B6" s="97" t="s">
        <v>133</v>
      </c>
      <c r="C6" s="130"/>
    </row>
    <row r="7" spans="1:3" ht="37.200000000000003" customHeight="1" x14ac:dyDescent="0.3">
      <c r="A7" s="129"/>
      <c r="B7" s="97" t="s">
        <v>134</v>
      </c>
      <c r="C7" s="130"/>
    </row>
    <row r="8" spans="1:3" ht="37.200000000000003" customHeight="1" x14ac:dyDescent="0.3">
      <c r="A8" s="129"/>
      <c r="B8" s="97" t="s">
        <v>135</v>
      </c>
      <c r="C8" s="130"/>
    </row>
    <row r="9" spans="1:3" ht="37.200000000000003" customHeight="1" x14ac:dyDescent="0.3">
      <c r="A9" s="129"/>
      <c r="B9" s="97" t="s">
        <v>136</v>
      </c>
      <c r="C9" s="130"/>
    </row>
    <row r="10" spans="1:3" ht="37.200000000000003" customHeight="1" x14ac:dyDescent="0.3">
      <c r="A10" s="129"/>
      <c r="B10" s="97" t="s">
        <v>137</v>
      </c>
      <c r="C10" s="130"/>
    </row>
  </sheetData>
  <sheetProtection algorithmName="SHA-512" hashValue="wPpno2j2hXbfb3uVDnbbw3axLNMIYsm0pj1X45CK+ZK+5ibdoGhLgnglKz6Nov97Wh7/I+zN3+XO1YZNxDDhMg==" saltValue="HQu+WHNSLyJlNz4n5vpS0g==" spinCount="100000" sheet="1" objects="1" scenarios="1"/>
  <mergeCells count="2">
    <mergeCell ref="A2:A10"/>
    <mergeCell ref="C2: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5AB8-CC6E-42D9-8165-ECD2937A814D}">
  <dimension ref="A8:A49"/>
  <sheetViews>
    <sheetView topLeftCell="B1" workbookViewId="0">
      <selection activeCell="B1" sqref="A1:XFD1048576"/>
    </sheetView>
  </sheetViews>
  <sheetFormatPr baseColWidth="10" defaultRowHeight="14.4" x14ac:dyDescent="0.3"/>
  <cols>
    <col min="1" max="1" width="57" hidden="1" customWidth="1"/>
  </cols>
  <sheetData>
    <row r="8" spans="1:1" x14ac:dyDescent="0.3">
      <c r="A8" s="4" t="s">
        <v>106</v>
      </c>
    </row>
    <row r="9" spans="1:1" x14ac:dyDescent="0.3">
      <c r="A9" s="60" t="s">
        <v>29</v>
      </c>
    </row>
    <row r="10" spans="1:1" x14ac:dyDescent="0.3">
      <c r="A10" s="60" t="s">
        <v>30</v>
      </c>
    </row>
    <row r="14" spans="1:1" x14ac:dyDescent="0.3">
      <c r="A14" s="4" t="s">
        <v>111</v>
      </c>
    </row>
    <row r="15" spans="1:1" x14ac:dyDescent="0.3">
      <c r="A15" s="60" t="s">
        <v>107</v>
      </c>
    </row>
    <row r="16" spans="1:1" x14ac:dyDescent="0.3">
      <c r="A16" s="60" t="s">
        <v>108</v>
      </c>
    </row>
    <row r="17" spans="1:1" x14ac:dyDescent="0.3">
      <c r="A17" s="60" t="s">
        <v>14</v>
      </c>
    </row>
    <row r="18" spans="1:1" x14ac:dyDescent="0.3">
      <c r="A18" s="60" t="s">
        <v>15</v>
      </c>
    </row>
    <row r="19" spans="1:1" x14ac:dyDescent="0.3">
      <c r="A19" s="60" t="s">
        <v>109</v>
      </c>
    </row>
    <row r="20" spans="1:1" x14ac:dyDescent="0.3">
      <c r="A20" s="60" t="s">
        <v>110</v>
      </c>
    </row>
    <row r="25" spans="1:1" x14ac:dyDescent="0.3">
      <c r="A25" s="4" t="s">
        <v>13</v>
      </c>
    </row>
    <row r="26" spans="1:1" x14ac:dyDescent="0.3">
      <c r="A26" s="60" t="s">
        <v>6</v>
      </c>
    </row>
    <row r="27" spans="1:1" x14ac:dyDescent="0.3">
      <c r="A27" s="60" t="s">
        <v>7</v>
      </c>
    </row>
    <row r="28" spans="1:1" x14ac:dyDescent="0.3">
      <c r="A28" s="60" t="s">
        <v>31</v>
      </c>
    </row>
    <row r="31" spans="1:1" x14ac:dyDescent="0.3">
      <c r="A31" s="4" t="s">
        <v>112</v>
      </c>
    </row>
    <row r="32" spans="1:1" x14ac:dyDescent="0.3">
      <c r="A32" s="60" t="s">
        <v>3</v>
      </c>
    </row>
    <row r="33" spans="1:1" x14ac:dyDescent="0.3">
      <c r="A33" s="60" t="s">
        <v>36</v>
      </c>
    </row>
    <row r="36" spans="1:1" x14ac:dyDescent="0.3">
      <c r="A36" s="4" t="s">
        <v>27</v>
      </c>
    </row>
    <row r="37" spans="1:1" x14ac:dyDescent="0.3">
      <c r="A37" s="60" t="s">
        <v>32</v>
      </c>
    </row>
    <row r="38" spans="1:1" x14ac:dyDescent="0.3">
      <c r="A38" s="60" t="s">
        <v>33</v>
      </c>
    </row>
    <row r="39" spans="1:1" x14ac:dyDescent="0.3">
      <c r="A39" s="60" t="s">
        <v>4</v>
      </c>
    </row>
    <row r="42" spans="1:1" x14ac:dyDescent="0.3">
      <c r="A42" s="4" t="s">
        <v>121</v>
      </c>
    </row>
    <row r="43" spans="1:1" x14ac:dyDescent="0.3">
      <c r="A43" s="60" t="s">
        <v>123</v>
      </c>
    </row>
    <row r="44" spans="1:1" x14ac:dyDescent="0.3">
      <c r="A44" s="60" t="s">
        <v>124</v>
      </c>
    </row>
    <row r="45" spans="1:1" x14ac:dyDescent="0.3">
      <c r="A45" s="60" t="s">
        <v>122</v>
      </c>
    </row>
    <row r="46" spans="1:1" x14ac:dyDescent="0.3">
      <c r="A46" s="60" t="s">
        <v>125</v>
      </c>
    </row>
    <row r="47" spans="1:1" x14ac:dyDescent="0.3">
      <c r="A47" s="60" t="s">
        <v>126</v>
      </c>
    </row>
    <row r="48" spans="1:1" x14ac:dyDescent="0.3">
      <c r="A48" s="60" t="s">
        <v>127</v>
      </c>
    </row>
    <row r="49" spans="1:1" x14ac:dyDescent="0.3">
      <c r="A49" s="60" t="s">
        <v>128</v>
      </c>
    </row>
  </sheetData>
  <sheetProtection algorithmName="SHA-512" hashValue="qs+lQkYmCR9wiKwGJkxMKoJndqrTNKGXMRF4eeBYsKt0zPe30GTOE5KWyNFUpAZ64bo6hxW14jcwq8t/BSHbgA==" saltValue="HfxMlroXhDB1VEMSRmnGw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22</vt:i4>
      </vt:variant>
    </vt:vector>
  </HeadingPairs>
  <TitlesOfParts>
    <vt:vector size="30" baseType="lpstr">
      <vt:lpstr>Informations Générales</vt:lpstr>
      <vt:lpstr>LR coordinateur</vt:lpstr>
      <vt:lpstr>LR 2</vt:lpstr>
      <vt:lpstr>LR 3</vt:lpstr>
      <vt:lpstr>Partenaire socio-éco 1</vt:lpstr>
      <vt:lpstr>Partenaire socio-éco 2</vt:lpstr>
      <vt:lpstr>Annexe TRL</vt:lpstr>
      <vt:lpstr>lists</vt:lpstr>
      <vt:lpstr>'LR 2'!_Toc175828702</vt:lpstr>
      <vt:lpstr>'LR 3'!_Toc175828702</vt:lpstr>
      <vt:lpstr>'LR coordinateur'!_Toc175828702</vt:lpstr>
      <vt:lpstr>'Informations Générales'!_Toc176258211</vt:lpstr>
      <vt:lpstr>'Informations Générales'!_Toc176258215</vt:lpstr>
      <vt:lpstr>'LR 2'!_Toc176258245</vt:lpstr>
      <vt:lpstr>'LR 3'!_Toc176258245</vt:lpstr>
      <vt:lpstr>'LR coordinateur'!_Toc176258245</vt:lpstr>
      <vt:lpstr>'Partenaire socio-éco 1'!_Toc176258245</vt:lpstr>
      <vt:lpstr>'Partenaire socio-éco 2'!_Toc176258245</vt:lpstr>
      <vt:lpstr>'LR 2'!appui</vt:lpstr>
      <vt:lpstr>'LR 3'!appui</vt:lpstr>
      <vt:lpstr>appui</vt:lpstr>
      <vt:lpstr>'LR 2'!chercheurs</vt:lpstr>
      <vt:lpstr>'LR 3'!chercheurs</vt:lpstr>
      <vt:lpstr>chercheurs</vt:lpstr>
      <vt:lpstr>'LR 2'!master</vt:lpstr>
      <vt:lpstr>'LR 3'!master</vt:lpstr>
      <vt:lpstr>master</vt:lpstr>
      <vt:lpstr>'LR 2'!postdoc</vt:lpstr>
      <vt:lpstr>'LR 3'!postdoc</vt:lpstr>
      <vt:lpstr>postdoc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2024-10-04T10:22:54Z</cp:lastPrinted>
  <dcterms:created xsi:type="dcterms:W3CDTF">2024-10-01T12:11:59Z</dcterms:created>
  <dcterms:modified xsi:type="dcterms:W3CDTF">2024-10-16T12:20:14Z</dcterms:modified>
</cp:coreProperties>
</file>